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11640" activeTab="0"/>
  </bookViews>
  <sheets>
    <sheet name="Pam.b." sheetId="1" r:id="rId1"/>
    <sheet name="Spec.b." sheetId="2" r:id="rId2"/>
    <sheet name="Ziedoj.dāvin." sheetId="3" r:id="rId3"/>
  </sheets>
  <definedNames/>
  <calcPr fullCalcOnLoad="1"/>
</workbook>
</file>

<file path=xl/sharedStrings.xml><?xml version="1.0" encoding="utf-8"?>
<sst xmlns="http://schemas.openxmlformats.org/spreadsheetml/2006/main" count="236" uniqueCount="140">
  <si>
    <t>Budžeta</t>
  </si>
  <si>
    <t>Izpilde</t>
  </si>
  <si>
    <t>Ieņēmumu un izdevumu</t>
  </si>
  <si>
    <t>plāns</t>
  </si>
  <si>
    <t>par</t>
  </si>
  <si>
    <t>Izpildes</t>
  </si>
  <si>
    <t>kodi</t>
  </si>
  <si>
    <t>nosaukums</t>
  </si>
  <si>
    <t>%</t>
  </si>
  <si>
    <t>8.6.0.0.</t>
  </si>
  <si>
    <t>12.3.0.0.</t>
  </si>
  <si>
    <t>Dažādi nenodokļu ieņēmumi</t>
  </si>
  <si>
    <t>18.6.4.0.</t>
  </si>
  <si>
    <t>18.6.9.0.</t>
  </si>
  <si>
    <t>21.1.0.0.</t>
  </si>
  <si>
    <t>21.3.0.0.</t>
  </si>
  <si>
    <t>21.4.0.0.</t>
  </si>
  <si>
    <t>.01.000</t>
  </si>
  <si>
    <t>Vispārējie valdības dienesti</t>
  </si>
  <si>
    <t>.02.000</t>
  </si>
  <si>
    <t>Aizsardzība</t>
  </si>
  <si>
    <t>.04.000</t>
  </si>
  <si>
    <t>Ekonomiskā darbība</t>
  </si>
  <si>
    <t>.05.000</t>
  </si>
  <si>
    <t>Vides aizsardzība</t>
  </si>
  <si>
    <t>.06.000</t>
  </si>
  <si>
    <t>.07.000</t>
  </si>
  <si>
    <t>Veselība</t>
  </si>
  <si>
    <t>.08.000</t>
  </si>
  <si>
    <t>Atpūta,kultūra un reliģija</t>
  </si>
  <si>
    <t>.09.000</t>
  </si>
  <si>
    <t>Izglītība</t>
  </si>
  <si>
    <t>.10.000</t>
  </si>
  <si>
    <t>Sociālā aizsardzība</t>
  </si>
  <si>
    <t>Finansēšana</t>
  </si>
  <si>
    <t>Dabas resursu nodoklis</t>
  </si>
  <si>
    <t>23.4.0.0.</t>
  </si>
  <si>
    <t>23.5.0.0.</t>
  </si>
  <si>
    <t>Izdevumi atbilstoši funkcionālajām kategorijām</t>
  </si>
  <si>
    <t>Nodokļu ieņēmumi</t>
  </si>
  <si>
    <t>1.1.0.0.</t>
  </si>
  <si>
    <t>Ieņēmumi no iedzīvotāju ienākuma nodokļa</t>
  </si>
  <si>
    <t>4.1.1.0.</t>
  </si>
  <si>
    <t>Nekustamā īpašuma nodoklis par zemi</t>
  </si>
  <si>
    <t>4.1.2.0.</t>
  </si>
  <si>
    <t>Nekustamā īpašuma nodoklis par ēkām</t>
  </si>
  <si>
    <t>Nenodokļu ieņēmumi</t>
  </si>
  <si>
    <t>8.0.0.0.</t>
  </si>
  <si>
    <t>Ieņēmumi no uzņēmējdarbības un īpašuma</t>
  </si>
  <si>
    <t>9.0.0.0.</t>
  </si>
  <si>
    <t>10.0.0.0</t>
  </si>
  <si>
    <t>Naudas sodi un sankcijas</t>
  </si>
  <si>
    <t>12.0.0.0.</t>
  </si>
  <si>
    <t>Pārējie nenodokļu ieņēmumi</t>
  </si>
  <si>
    <t>13.0.0.0.</t>
  </si>
  <si>
    <t>Maksas pakalpojumi un citi pašu ieņēmumi</t>
  </si>
  <si>
    <t>Transferti</t>
  </si>
  <si>
    <t>18.0.0.0.</t>
  </si>
  <si>
    <t>Valsts budžeta transferti</t>
  </si>
  <si>
    <t>18.6.2.0.</t>
  </si>
  <si>
    <t>18.7.0.0.</t>
  </si>
  <si>
    <t>18.8.0.0.</t>
  </si>
  <si>
    <t>19.0.0.0.</t>
  </si>
  <si>
    <t>Pašvaldību budžetu transferti</t>
  </si>
  <si>
    <t>19.1.0.0.</t>
  </si>
  <si>
    <t>Ieņēmumi no vienas pašvaldības cita budžeta veida</t>
  </si>
  <si>
    <t>19.2.0.0.</t>
  </si>
  <si>
    <t>Ieņēmumi pašvaldību budžetā no citām pašvaldībām</t>
  </si>
  <si>
    <t>.03.000</t>
  </si>
  <si>
    <t>Sabiedriskā kārtība un drošība</t>
  </si>
  <si>
    <t xml:space="preserve"> Kopā izdevumi atbilstoši funkcionālajām kategorijām</t>
  </si>
  <si>
    <t>Ieņēmumu pārsniegums ( + ) vai deficīts ( - )</t>
  </si>
  <si>
    <t>F20010000</t>
  </si>
  <si>
    <t>F21010000</t>
  </si>
  <si>
    <t>Naudas līdzekļi</t>
  </si>
  <si>
    <t>F22010000</t>
  </si>
  <si>
    <t>Pieprasījuma noguldījumi</t>
  </si>
  <si>
    <t>F29010000</t>
  </si>
  <si>
    <t>Termiņnoguldījumi</t>
  </si>
  <si>
    <t>F40020000</t>
  </si>
  <si>
    <t>Aizņēmumi</t>
  </si>
  <si>
    <t>Kopā ieņēmumi</t>
  </si>
  <si>
    <t>pie Rēzeknes novada</t>
  </si>
  <si>
    <t xml:space="preserve">     Koda nosaukums   </t>
  </si>
  <si>
    <t>5.5.3.0.</t>
  </si>
  <si>
    <t>9.4.0.0.</t>
  </si>
  <si>
    <t>Valsts nodevas, kuras ieskaita pašvaldību budžetā</t>
  </si>
  <si>
    <t>Pielikums Nr.3</t>
  </si>
  <si>
    <t>18.6.0.0.</t>
  </si>
  <si>
    <t>5.5.0.0.</t>
  </si>
  <si>
    <t>18.6.3.0.</t>
  </si>
  <si>
    <t xml:space="preserve"> </t>
  </si>
  <si>
    <t>Rēzeknes novada konsolidētais speciālā budžeta izpildes pārskats</t>
  </si>
  <si>
    <t>Rēzeknes novada konsolidētais pamatbudžeta izpildes pārskats</t>
  </si>
  <si>
    <t>1.0.</t>
  </si>
  <si>
    <t>2.0.</t>
  </si>
  <si>
    <t>3.0.</t>
  </si>
  <si>
    <t xml:space="preserve"> Ārvalstu finanšu palīdzība</t>
  </si>
  <si>
    <t>4.0.</t>
  </si>
  <si>
    <t>5.0.</t>
  </si>
  <si>
    <t xml:space="preserve">Naudas līdzekļi un noguldījumi </t>
  </si>
  <si>
    <t>4.1.3.0</t>
  </si>
  <si>
    <t>Nekustamā īpašuma nodoklis par mājokļiem</t>
  </si>
  <si>
    <t>Valsts (pašvaldību) nodevas un kancelejas nodevas</t>
  </si>
  <si>
    <t>F50010000</t>
  </si>
  <si>
    <t>Akcijas un cita līdzdalība komersantu pašu kapitālā</t>
  </si>
  <si>
    <t>Nodokļi un maksājumi par tiesībām lietot atsevišķas preces</t>
  </si>
  <si>
    <t>13.2.0.0.</t>
  </si>
  <si>
    <t>Ieņēmumi no zemes, meža īpašuma pārdošanas</t>
  </si>
  <si>
    <t>Pielikums Nr.1</t>
  </si>
  <si>
    <t>Pielikums Nr.2</t>
  </si>
  <si>
    <t>klasifikācijas</t>
  </si>
  <si>
    <t>Ieņēmumi no valsts ( pašvaldību) īpašuma iznomāšanas,
pārdošanas un no nodokļu pamatparāda kapitalizācijas</t>
  </si>
  <si>
    <t>Ieņēmumi no budžeta iestāžu sniegtajiem maksas
 pakalpojumiem un citi pašu ieņēmumi</t>
  </si>
  <si>
    <t>Ieņēmumi no budžeta iestāžu sniegtajiem maksas pakalpojumiem un citi pašu ieņēmumi</t>
  </si>
  <si>
    <t>Pārējie 21.3.0.0. grupā neklasificētie budžeta iestāžu
ieņēmumi par budžeta iestāžu sniegtajiem maksas pakalpojumiem un citi pašu ieņēmumi</t>
  </si>
  <si>
    <t>Budžeta iestāžu ieņēmumi no ārvalstu finanšu palīdzības</t>
  </si>
  <si>
    <t>17.0.0.0.</t>
  </si>
  <si>
    <t>No valsts budžeta daļēji finansēto atvasināto publisko personu un budžeta nefinansēto iestāžu transferti</t>
  </si>
  <si>
    <t>Pašvaldību saņemtie valsts budžeta transferti 
noteiktam mērķim</t>
  </si>
  <si>
    <t>Pašvaldību budžetā saņemtā dotācija no pašvaldību
 finanšu izlīdzināšanas fonda</t>
  </si>
  <si>
    <t>Pašvaldību budžetā saņemtie kapitālo izdevumu transferti un
 mērķdotācijas no valsts budžeta</t>
  </si>
  <si>
    <t>Pašvaldību budžetā saņemtie valsts budžeta transferti ES
 struktūrfondu finansēto projektu īstenošanai</t>
  </si>
  <si>
    <t>Teritoriju un mājokļu apsaimniekošana</t>
  </si>
  <si>
    <t>Finanšu, ekonomikas un grāmatvedības nodaļas vadītāja:                                               I.Zelča</t>
  </si>
  <si>
    <t>Precizētais</t>
  </si>
  <si>
    <t>Procentu ieņēmumi par depozītiem, kontu atlikumiem un valsts 
parāda vērtspapīriem</t>
  </si>
  <si>
    <t>Ziedojumi un dāvinājumi, kas saņemti no fiziskām
 personām</t>
  </si>
  <si>
    <t>par 2013.gadu.</t>
  </si>
  <si>
    <t>2013.g.</t>
  </si>
  <si>
    <t xml:space="preserve">                                                         par 2013.gadu.</t>
  </si>
  <si>
    <t>Pašvaldību no valsts budžeta iestādēm saņemtie tarnsferti
ES politiku instrumentu un pārējās ārvalstu finanšu palīdzības līdzfinansētajiem projektiem( pasākumiem)</t>
  </si>
  <si>
    <t>Pārējie pašvaldību saņemtie valsts budžeta iestāžu
transferti</t>
  </si>
  <si>
    <t>Pašvaldību saņemtie transferti no citām pašvaldībām</t>
  </si>
  <si>
    <t>Pašvaldību saņemtie transferti
 no valsts budžeta</t>
  </si>
  <si>
    <t>Ziedojumi un dāvinājumi, kas saņemti no juridiskām
 personām</t>
  </si>
  <si>
    <t xml:space="preserve"> Rēzeknes novada konsolidētais ziedojumu un dāvinājumu izpildes pārskats</t>
  </si>
  <si>
    <t>2014.g.24.04. domes sēdes prot. Nr. 10</t>
  </si>
  <si>
    <t xml:space="preserve">2014.g.24.04. domes sēdes prot. Nr.10 </t>
  </si>
  <si>
    <t xml:space="preserve">2014.g.24.04.domes sēdes prot. Nr.10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</si>
</sst>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Baltic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64" fontId="3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20" xfId="0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3" fillId="0" borderId="21" xfId="0" applyFont="1" applyBorder="1" applyAlignment="1">
      <alignment/>
    </xf>
    <xf numFmtId="0" fontId="0" fillId="0" borderId="25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3" fillId="0" borderId="2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164" fontId="3" fillId="0" borderId="26" xfId="0" applyNumberFormat="1" applyFont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164" fontId="3" fillId="0" borderId="27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17" xfId="0" applyBorder="1" applyAlignment="1">
      <alignment wrapText="1"/>
    </xf>
    <xf numFmtId="0" fontId="3" fillId="0" borderId="17" xfId="0" applyFont="1" applyBorder="1" applyAlignment="1">
      <alignment horizontal="left" wrapText="1"/>
    </xf>
    <xf numFmtId="0" fontId="0" fillId="0" borderId="17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1.140625" style="0" customWidth="1"/>
    <col min="2" max="2" width="49.7109375" style="0" customWidth="1"/>
    <col min="3" max="3" width="9.8515625" style="0" customWidth="1"/>
    <col min="4" max="4" width="9.421875" style="0" customWidth="1"/>
    <col min="5" max="5" width="7.57421875" style="0" customWidth="1"/>
  </cols>
  <sheetData>
    <row r="1" spans="3:5" ht="12.75">
      <c r="C1" s="100" t="s">
        <v>109</v>
      </c>
      <c r="D1" s="100"/>
      <c r="E1" s="100"/>
    </row>
    <row r="2" spans="3:5" ht="12.75">
      <c r="C2" s="100" t="s">
        <v>82</v>
      </c>
      <c r="D2" s="100"/>
      <c r="E2" s="100"/>
    </row>
    <row r="3" spans="2:5" ht="12.75">
      <c r="B3" s="102" t="s">
        <v>139</v>
      </c>
      <c r="C3" s="102"/>
      <c r="D3" s="102"/>
      <c r="E3" s="102"/>
    </row>
    <row r="5" spans="1:5" ht="15.75">
      <c r="A5" s="101" t="s">
        <v>93</v>
      </c>
      <c r="B5" s="101"/>
      <c r="C5" s="101"/>
      <c r="D5" s="101"/>
      <c r="E5" s="101"/>
    </row>
    <row r="6" spans="1:5" ht="15.75">
      <c r="A6" s="101" t="s">
        <v>128</v>
      </c>
      <c r="B6" s="101"/>
      <c r="C6" s="101"/>
      <c r="D6" s="101"/>
      <c r="E6" s="101"/>
    </row>
    <row r="7" ht="13.5" thickBot="1"/>
    <row r="8" spans="1:5" ht="12.75">
      <c r="A8" s="3" t="s">
        <v>0</v>
      </c>
      <c r="B8" s="4"/>
      <c r="C8" s="3" t="s">
        <v>125</v>
      </c>
      <c r="D8" s="3" t="s">
        <v>1</v>
      </c>
      <c r="E8" s="4"/>
    </row>
    <row r="9" spans="1:5" ht="12.75">
      <c r="A9" s="5" t="s">
        <v>111</v>
      </c>
      <c r="B9" s="5" t="s">
        <v>2</v>
      </c>
      <c r="C9" s="5" t="s">
        <v>3</v>
      </c>
      <c r="D9" s="5" t="s">
        <v>4</v>
      </c>
      <c r="E9" s="5" t="s">
        <v>5</v>
      </c>
    </row>
    <row r="10" spans="1:5" ht="13.5" thickBot="1">
      <c r="A10" s="5" t="s">
        <v>6</v>
      </c>
      <c r="B10" s="5" t="s">
        <v>7</v>
      </c>
      <c r="C10" s="5" t="s">
        <v>129</v>
      </c>
      <c r="D10" s="5" t="s">
        <v>129</v>
      </c>
      <c r="E10" s="5" t="s">
        <v>8</v>
      </c>
    </row>
    <row r="11" spans="1:5" ht="15.75" customHeight="1" thickBot="1">
      <c r="A11" s="6"/>
      <c r="B11" s="7" t="s">
        <v>81</v>
      </c>
      <c r="C11" s="8">
        <f>C12+C17+C23+C26+C28</f>
        <v>19632152</v>
      </c>
      <c r="D11" s="8">
        <f>D12+D17+D23+D26+D28</f>
        <v>19480347</v>
      </c>
      <c r="E11" s="9">
        <f aca="true" t="shared" si="0" ref="E11:E42">100*D11/C11</f>
        <v>99.22675313434819</v>
      </c>
    </row>
    <row r="12" spans="1:5" ht="12.75">
      <c r="A12" s="73" t="s">
        <v>94</v>
      </c>
      <c r="B12" s="35" t="s">
        <v>39</v>
      </c>
      <c r="C12" s="36">
        <f>C13+C14+C15+C16</f>
        <v>5514303</v>
      </c>
      <c r="D12" s="36">
        <f>D13+D14+D15+D16</f>
        <v>5756555</v>
      </c>
      <c r="E12" s="76">
        <f t="shared" si="0"/>
        <v>104.39315721316004</v>
      </c>
    </row>
    <row r="13" spans="1:5" ht="12.75">
      <c r="A13" s="33" t="s">
        <v>40</v>
      </c>
      <c r="B13" s="13" t="s">
        <v>41</v>
      </c>
      <c r="C13" s="61">
        <v>4844971</v>
      </c>
      <c r="D13" s="42">
        <v>5042030</v>
      </c>
      <c r="E13" s="54">
        <f t="shared" si="0"/>
        <v>104.0672895668519</v>
      </c>
    </row>
    <row r="14" spans="1:5" ht="12.75">
      <c r="A14" s="33" t="s">
        <v>42</v>
      </c>
      <c r="B14" s="13" t="s">
        <v>43</v>
      </c>
      <c r="C14" s="61">
        <v>550476</v>
      </c>
      <c r="D14" s="42">
        <v>591983</v>
      </c>
      <c r="E14" s="85">
        <f t="shared" si="0"/>
        <v>107.540201571004</v>
      </c>
    </row>
    <row r="15" spans="1:5" ht="12.75">
      <c r="A15" s="33" t="s">
        <v>44</v>
      </c>
      <c r="B15" s="13" t="s">
        <v>45</v>
      </c>
      <c r="C15" s="61">
        <v>78339</v>
      </c>
      <c r="D15" s="42">
        <v>79570</v>
      </c>
      <c r="E15" s="54">
        <f t="shared" si="0"/>
        <v>101.57137568771621</v>
      </c>
    </row>
    <row r="16" spans="1:5" ht="12.75">
      <c r="A16" s="33" t="s">
        <v>101</v>
      </c>
      <c r="B16" s="13" t="s">
        <v>102</v>
      </c>
      <c r="C16" s="61">
        <v>40517</v>
      </c>
      <c r="D16" s="77">
        <v>42972</v>
      </c>
      <c r="E16" s="54">
        <f t="shared" si="0"/>
        <v>106.05918503344276</v>
      </c>
    </row>
    <row r="17" spans="1:5" ht="12.75">
      <c r="A17" s="74" t="s">
        <v>95</v>
      </c>
      <c r="B17" s="37" t="s">
        <v>46</v>
      </c>
      <c r="C17" s="40">
        <f>C18+C19+C20+C21+C22</f>
        <v>219728</v>
      </c>
      <c r="D17" s="40">
        <f>D18+D19+D20+D21+D22</f>
        <v>212894</v>
      </c>
      <c r="E17" s="82">
        <f t="shared" si="0"/>
        <v>96.88979101434501</v>
      </c>
    </row>
    <row r="18" spans="1:5" ht="12.75">
      <c r="A18" s="33" t="s">
        <v>47</v>
      </c>
      <c r="B18" s="13" t="s">
        <v>48</v>
      </c>
      <c r="C18" s="61">
        <v>721</v>
      </c>
      <c r="D18" s="42">
        <v>384</v>
      </c>
      <c r="E18" s="54">
        <f t="shared" si="0"/>
        <v>53.25936199722607</v>
      </c>
    </row>
    <row r="19" spans="1:5" ht="12.75">
      <c r="A19" s="33" t="s">
        <v>49</v>
      </c>
      <c r="B19" s="13" t="s">
        <v>103</v>
      </c>
      <c r="C19" s="61">
        <v>21215</v>
      </c>
      <c r="D19" s="42">
        <v>21582</v>
      </c>
      <c r="E19" s="85">
        <f t="shared" si="0"/>
        <v>101.7299080839029</v>
      </c>
    </row>
    <row r="20" spans="1:5" ht="12.75">
      <c r="A20" s="33" t="s">
        <v>50</v>
      </c>
      <c r="B20" s="13" t="s">
        <v>51</v>
      </c>
      <c r="C20" s="61">
        <v>30651</v>
      </c>
      <c r="D20" s="42">
        <v>37672</v>
      </c>
      <c r="E20" s="54">
        <f t="shared" si="0"/>
        <v>122.90626733222408</v>
      </c>
    </row>
    <row r="21" spans="1:5" ht="12.75">
      <c r="A21" s="33" t="s">
        <v>52</v>
      </c>
      <c r="B21" s="13" t="s">
        <v>53</v>
      </c>
      <c r="C21" s="61">
        <v>47908</v>
      </c>
      <c r="D21" s="42">
        <v>63298</v>
      </c>
      <c r="E21" s="85">
        <f t="shared" si="0"/>
        <v>132.12407113634467</v>
      </c>
    </row>
    <row r="22" spans="1:5" ht="25.5">
      <c r="A22" s="33" t="s">
        <v>54</v>
      </c>
      <c r="B22" s="92" t="s">
        <v>112</v>
      </c>
      <c r="C22" s="61">
        <v>119233</v>
      </c>
      <c r="D22" s="42">
        <v>89958</v>
      </c>
      <c r="E22" s="54">
        <f t="shared" si="0"/>
        <v>75.44723356788809</v>
      </c>
    </row>
    <row r="23" spans="1:5" ht="12.75">
      <c r="A23" s="74" t="s">
        <v>96</v>
      </c>
      <c r="B23" s="37" t="s">
        <v>55</v>
      </c>
      <c r="C23" s="40">
        <f>C24+C25</f>
        <v>1417954</v>
      </c>
      <c r="D23" s="40">
        <f>D24+D25</f>
        <v>1337866</v>
      </c>
      <c r="E23" s="82">
        <f t="shared" si="0"/>
        <v>94.35186190807318</v>
      </c>
    </row>
    <row r="24" spans="1:5" ht="25.5">
      <c r="A24" s="33" t="s">
        <v>15</v>
      </c>
      <c r="B24" s="92" t="s">
        <v>114</v>
      </c>
      <c r="C24" s="61">
        <v>1021509</v>
      </c>
      <c r="D24" s="42">
        <v>937658</v>
      </c>
      <c r="E24" s="54">
        <f t="shared" si="0"/>
        <v>91.79145753977694</v>
      </c>
    </row>
    <row r="25" spans="1:5" ht="38.25">
      <c r="A25" s="33" t="s">
        <v>16</v>
      </c>
      <c r="B25" s="92" t="s">
        <v>115</v>
      </c>
      <c r="C25" s="62">
        <v>396445</v>
      </c>
      <c r="D25" s="78">
        <v>400208</v>
      </c>
      <c r="E25" s="85">
        <f t="shared" si="0"/>
        <v>100.94918588959376</v>
      </c>
    </row>
    <row r="26" spans="1:5" ht="12.75">
      <c r="A26" s="74" t="s">
        <v>98</v>
      </c>
      <c r="B26" s="37" t="s">
        <v>97</v>
      </c>
      <c r="C26" s="19">
        <f>C27</f>
        <v>9028</v>
      </c>
      <c r="D26" s="19">
        <f>D27</f>
        <v>9012</v>
      </c>
      <c r="E26" s="54">
        <f t="shared" si="0"/>
        <v>99.8227735932654</v>
      </c>
    </row>
    <row r="27" spans="1:5" ht="12.75">
      <c r="A27" s="33" t="s">
        <v>14</v>
      </c>
      <c r="B27" s="80" t="s">
        <v>116</v>
      </c>
      <c r="C27" s="16">
        <v>9028</v>
      </c>
      <c r="D27" s="16">
        <v>9012</v>
      </c>
      <c r="E27" s="85">
        <f>100*D27/C27</f>
        <v>99.8227735932654</v>
      </c>
    </row>
    <row r="28" spans="1:5" ht="18" customHeight="1">
      <c r="A28" s="74" t="s">
        <v>99</v>
      </c>
      <c r="B28" s="37" t="s">
        <v>56</v>
      </c>
      <c r="C28" s="75">
        <f>C30+C37</f>
        <v>12471139</v>
      </c>
      <c r="D28" s="75">
        <f>D30+D37+D29</f>
        <v>12164020</v>
      </c>
      <c r="E28" s="32">
        <f t="shared" si="0"/>
        <v>97.53736206452353</v>
      </c>
    </row>
    <row r="29" spans="1:5" ht="27" customHeight="1">
      <c r="A29" s="74" t="s">
        <v>117</v>
      </c>
      <c r="B29" s="93" t="s">
        <v>118</v>
      </c>
      <c r="C29" s="16"/>
      <c r="D29" s="16"/>
      <c r="E29" s="85">
        <f>100*E29/E29</f>
        <v>0</v>
      </c>
    </row>
    <row r="30" spans="1:5" ht="12.75">
      <c r="A30" s="74" t="s">
        <v>57</v>
      </c>
      <c r="B30" s="38" t="s">
        <v>58</v>
      </c>
      <c r="C30" s="40">
        <f>SUM(C31:C36)</f>
        <v>12189334</v>
      </c>
      <c r="D30" s="40">
        <f>SUM(D31:D36)</f>
        <v>11863482</v>
      </c>
      <c r="E30" s="32">
        <f t="shared" si="0"/>
        <v>97.32674484102249</v>
      </c>
    </row>
    <row r="31" spans="1:5" ht="25.5">
      <c r="A31" s="33" t="s">
        <v>59</v>
      </c>
      <c r="B31" s="94" t="s">
        <v>119</v>
      </c>
      <c r="C31" s="61">
        <v>4621860</v>
      </c>
      <c r="D31" s="42">
        <v>4759324</v>
      </c>
      <c r="E31" s="54">
        <f t="shared" si="0"/>
        <v>102.97421384464263</v>
      </c>
    </row>
    <row r="32" spans="1:5" ht="39" customHeight="1">
      <c r="A32" s="33" t="s">
        <v>90</v>
      </c>
      <c r="B32" s="94" t="s">
        <v>131</v>
      </c>
      <c r="C32" s="61">
        <v>2230103</v>
      </c>
      <c r="D32" s="42">
        <v>1759043</v>
      </c>
      <c r="E32" s="85">
        <f t="shared" si="0"/>
        <v>78.87720881053475</v>
      </c>
    </row>
    <row r="33" spans="1:5" ht="25.5">
      <c r="A33" s="33" t="s">
        <v>12</v>
      </c>
      <c r="B33" s="94" t="s">
        <v>120</v>
      </c>
      <c r="C33" s="61">
        <v>5063759</v>
      </c>
      <c r="D33" s="42">
        <v>5108098</v>
      </c>
      <c r="E33" s="54">
        <f t="shared" si="0"/>
        <v>100.87561434104585</v>
      </c>
    </row>
    <row r="34" spans="1:5" ht="25.5">
      <c r="A34" s="33" t="s">
        <v>13</v>
      </c>
      <c r="B34" s="94" t="s">
        <v>132</v>
      </c>
      <c r="C34" s="62">
        <v>273612</v>
      </c>
      <c r="D34" s="42">
        <v>237017</v>
      </c>
      <c r="E34" s="54">
        <f t="shared" si="0"/>
        <v>86.62522111603292</v>
      </c>
    </row>
    <row r="35" spans="1:5" ht="38.25">
      <c r="A35" s="33" t="s">
        <v>60</v>
      </c>
      <c r="B35" s="94" t="s">
        <v>121</v>
      </c>
      <c r="C35" s="62">
        <v>0</v>
      </c>
      <c r="D35" s="42"/>
      <c r="E35" s="54"/>
    </row>
    <row r="36" spans="1:5" ht="25.5">
      <c r="A36" s="33" t="s">
        <v>61</v>
      </c>
      <c r="B36" s="94" t="s">
        <v>122</v>
      </c>
      <c r="C36" s="81">
        <v>0</v>
      </c>
      <c r="D36" s="81"/>
      <c r="E36" s="54"/>
    </row>
    <row r="37" spans="1:5" ht="12.75">
      <c r="A37" s="74" t="s">
        <v>62</v>
      </c>
      <c r="B37" s="38" t="s">
        <v>63</v>
      </c>
      <c r="C37" s="40">
        <f>C38+C39</f>
        <v>281805</v>
      </c>
      <c r="D37" s="40">
        <f>D38+D39</f>
        <v>300538</v>
      </c>
      <c r="E37" s="32">
        <f t="shared" si="0"/>
        <v>106.64750448004826</v>
      </c>
    </row>
    <row r="38" spans="1:5" ht="12.75">
      <c r="A38" s="33" t="s">
        <v>64</v>
      </c>
      <c r="B38" s="13" t="s">
        <v>65</v>
      </c>
      <c r="C38" s="64"/>
      <c r="D38" s="79"/>
      <c r="E38" s="54"/>
    </row>
    <row r="39" spans="1:5" ht="13.5" thickBot="1">
      <c r="A39" s="33" t="s">
        <v>66</v>
      </c>
      <c r="B39" s="13" t="s">
        <v>133</v>
      </c>
      <c r="C39" s="65">
        <v>281805</v>
      </c>
      <c r="D39" s="57">
        <v>300538</v>
      </c>
      <c r="E39" s="85">
        <f t="shared" si="0"/>
        <v>106.64750448004826</v>
      </c>
    </row>
    <row r="40" spans="1:5" ht="13.5" thickBot="1">
      <c r="A40" s="41"/>
      <c r="B40" s="41" t="s">
        <v>70</v>
      </c>
      <c r="C40" s="8">
        <f>SUM(C41:C50)</f>
        <v>22915887</v>
      </c>
      <c r="D40" s="8">
        <f>SUM(D41:D50)</f>
        <v>20251394</v>
      </c>
      <c r="E40" s="76">
        <f t="shared" si="0"/>
        <v>88.37272587353917</v>
      </c>
    </row>
    <row r="41" spans="1:5" ht="12.75">
      <c r="A41" s="46" t="s">
        <v>17</v>
      </c>
      <c r="B41" s="68" t="s">
        <v>18</v>
      </c>
      <c r="C41" s="15">
        <v>2825360</v>
      </c>
      <c r="D41" s="11">
        <v>2581668</v>
      </c>
      <c r="E41" s="86">
        <f t="shared" si="0"/>
        <v>91.37483364951723</v>
      </c>
    </row>
    <row r="42" spans="1:5" ht="12.75">
      <c r="A42" s="33" t="s">
        <v>19</v>
      </c>
      <c r="B42" s="69" t="s">
        <v>20</v>
      </c>
      <c r="C42" s="16">
        <v>15000</v>
      </c>
      <c r="D42" s="13">
        <v>2928</v>
      </c>
      <c r="E42" s="54">
        <f t="shared" si="0"/>
        <v>19.52</v>
      </c>
    </row>
    <row r="43" spans="1:5" ht="12.75">
      <c r="A43" s="33" t="s">
        <v>68</v>
      </c>
      <c r="B43" s="69" t="s">
        <v>69</v>
      </c>
      <c r="C43" s="16"/>
      <c r="D43" s="13"/>
      <c r="E43" s="54">
        <v>0</v>
      </c>
    </row>
    <row r="44" spans="1:6" ht="12.75">
      <c r="A44" s="33" t="s">
        <v>21</v>
      </c>
      <c r="B44" s="69" t="s">
        <v>22</v>
      </c>
      <c r="C44" s="16">
        <v>2320109</v>
      </c>
      <c r="D44" s="13">
        <v>1642954</v>
      </c>
      <c r="E44" s="54">
        <f aca="true" t="shared" si="1" ref="E44:E50">100*D44/C44</f>
        <v>70.81365573772611</v>
      </c>
      <c r="F44" s="90"/>
    </row>
    <row r="45" spans="1:5" ht="12.75">
      <c r="A45" s="33" t="s">
        <v>23</v>
      </c>
      <c r="B45" s="69" t="s">
        <v>24</v>
      </c>
      <c r="C45" s="16">
        <v>602</v>
      </c>
      <c r="D45" s="13">
        <v>602</v>
      </c>
      <c r="E45" s="54">
        <f t="shared" si="1"/>
        <v>100</v>
      </c>
    </row>
    <row r="46" spans="1:5" ht="12.75">
      <c r="A46" s="33" t="s">
        <v>25</v>
      </c>
      <c r="B46" s="95" t="s">
        <v>123</v>
      </c>
      <c r="C46" s="16">
        <v>3257303</v>
      </c>
      <c r="D46" s="14">
        <v>3016384</v>
      </c>
      <c r="E46" s="54">
        <f t="shared" si="1"/>
        <v>92.6037276851432</v>
      </c>
    </row>
    <row r="47" spans="1:5" ht="12.75">
      <c r="A47" s="33" t="s">
        <v>26</v>
      </c>
      <c r="B47" s="69" t="s">
        <v>27</v>
      </c>
      <c r="C47" s="16">
        <v>105395</v>
      </c>
      <c r="D47" s="59">
        <v>97902</v>
      </c>
      <c r="E47" s="54">
        <f t="shared" si="1"/>
        <v>92.89055458038807</v>
      </c>
    </row>
    <row r="48" spans="1:5" ht="12.75">
      <c r="A48" s="33" t="s">
        <v>28</v>
      </c>
      <c r="B48" s="69" t="s">
        <v>29</v>
      </c>
      <c r="C48" s="16">
        <v>1559885</v>
      </c>
      <c r="D48" s="59">
        <v>1257776</v>
      </c>
      <c r="E48" s="54">
        <f t="shared" si="1"/>
        <v>80.63261073733</v>
      </c>
    </row>
    <row r="49" spans="1:5" ht="12.75">
      <c r="A49" s="33" t="s">
        <v>30</v>
      </c>
      <c r="B49" s="69" t="s">
        <v>31</v>
      </c>
      <c r="C49" s="16">
        <v>10037591</v>
      </c>
      <c r="D49" s="83">
        <v>9306776</v>
      </c>
      <c r="E49" s="54">
        <f t="shared" si="1"/>
        <v>92.71921918316855</v>
      </c>
    </row>
    <row r="50" spans="1:5" ht="13.5" thickBot="1">
      <c r="A50" s="33" t="s">
        <v>32</v>
      </c>
      <c r="B50" s="70" t="s">
        <v>33</v>
      </c>
      <c r="C50" s="22">
        <v>2794642</v>
      </c>
      <c r="D50" s="84">
        <v>2344404</v>
      </c>
      <c r="E50" s="91">
        <f t="shared" si="1"/>
        <v>83.88924234302641</v>
      </c>
    </row>
    <row r="51" spans="1:5" ht="13.5" thickBot="1">
      <c r="A51" s="15"/>
      <c r="B51" s="71" t="s">
        <v>71</v>
      </c>
      <c r="C51" s="66">
        <f>C11-C40</f>
        <v>-3283735</v>
      </c>
      <c r="D51" s="66">
        <f>D11-D40</f>
        <v>-771047</v>
      </c>
      <c r="E51" s="18"/>
    </row>
    <row r="52" spans="1:5" ht="13.5" thickBot="1">
      <c r="A52" s="16"/>
      <c r="B52" s="71" t="s">
        <v>34</v>
      </c>
      <c r="C52" s="66">
        <f>C53+C57+C58</f>
        <v>3283735</v>
      </c>
      <c r="D52" s="66">
        <f>D53+D57+D58</f>
        <v>771047</v>
      </c>
      <c r="E52" s="18"/>
    </row>
    <row r="53" spans="1:5" ht="12.75">
      <c r="A53" s="19" t="s">
        <v>72</v>
      </c>
      <c r="B53" s="45" t="s">
        <v>100</v>
      </c>
      <c r="C53" s="72">
        <v>2587688</v>
      </c>
      <c r="D53" s="72">
        <v>490256</v>
      </c>
      <c r="E53" s="6"/>
    </row>
    <row r="54" spans="1:5" ht="12.75">
      <c r="A54" s="33" t="s">
        <v>73</v>
      </c>
      <c r="B54" s="16" t="s">
        <v>74</v>
      </c>
      <c r="C54" s="42">
        <v>2217</v>
      </c>
      <c r="D54" s="42">
        <v>4796</v>
      </c>
      <c r="E54" s="16"/>
    </row>
    <row r="55" spans="1:5" ht="12.75">
      <c r="A55" s="33" t="s">
        <v>75</v>
      </c>
      <c r="B55" s="16" t="s">
        <v>76</v>
      </c>
      <c r="C55" s="42">
        <v>2585471</v>
      </c>
      <c r="D55" s="42">
        <v>485460</v>
      </c>
      <c r="E55" s="16"/>
    </row>
    <row r="56" spans="1:5" ht="12.75">
      <c r="A56" s="33" t="s">
        <v>77</v>
      </c>
      <c r="B56" s="16" t="s">
        <v>78</v>
      </c>
      <c r="C56" s="42"/>
      <c r="D56" s="42"/>
      <c r="E56" s="16"/>
    </row>
    <row r="57" spans="1:5" ht="12.75">
      <c r="A57" s="67" t="s">
        <v>79</v>
      </c>
      <c r="B57" s="67" t="s">
        <v>80</v>
      </c>
      <c r="C57" s="63">
        <v>749780</v>
      </c>
      <c r="D57" s="63">
        <v>334524</v>
      </c>
      <c r="E57" s="22"/>
    </row>
    <row r="58" spans="1:5" ht="13.5" thickBot="1">
      <c r="A58" s="87" t="s">
        <v>104</v>
      </c>
      <c r="B58" s="88" t="s">
        <v>105</v>
      </c>
      <c r="C58" s="89">
        <v>-53733</v>
      </c>
      <c r="D58" s="89">
        <v>-53733</v>
      </c>
      <c r="E58" s="24"/>
    </row>
    <row r="62" ht="12.75">
      <c r="A62" s="96" t="s">
        <v>124</v>
      </c>
    </row>
  </sheetData>
  <sheetProtection/>
  <mergeCells count="5">
    <mergeCell ref="C1:E1"/>
    <mergeCell ref="C2:E2"/>
    <mergeCell ref="A5:E5"/>
    <mergeCell ref="A6:E6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9">
      <selection activeCell="G11" sqref="G11"/>
    </sheetView>
  </sheetViews>
  <sheetFormatPr defaultColWidth="9.140625" defaultRowHeight="12.75"/>
  <cols>
    <col min="1" max="1" width="10.421875" style="0" customWidth="1"/>
    <col min="2" max="2" width="51.57421875" style="0" customWidth="1"/>
    <col min="3" max="3" width="10.421875" style="0" customWidth="1"/>
    <col min="4" max="4" width="8.28125" style="0" customWidth="1"/>
    <col min="5" max="5" width="7.28125" style="0" customWidth="1"/>
    <col min="6" max="6" width="10.421875" style="0" customWidth="1"/>
  </cols>
  <sheetData>
    <row r="1" spans="3:5" ht="12.75">
      <c r="C1" s="104" t="s">
        <v>110</v>
      </c>
      <c r="D1" s="104"/>
      <c r="E1" s="104"/>
    </row>
    <row r="2" spans="1:6" ht="12.75">
      <c r="A2" s="26"/>
      <c r="C2" s="100" t="s">
        <v>82</v>
      </c>
      <c r="D2" s="100"/>
      <c r="E2" s="100"/>
      <c r="F2" s="1"/>
    </row>
    <row r="3" spans="2:7" ht="12.75">
      <c r="B3" s="102" t="s">
        <v>138</v>
      </c>
      <c r="C3" s="102"/>
      <c r="D3" s="102"/>
      <c r="E3" s="102"/>
      <c r="F3" s="27"/>
      <c r="G3" s="1"/>
    </row>
    <row r="4" ht="12.75">
      <c r="G4" s="27"/>
    </row>
    <row r="5" spans="1:5" ht="15.75">
      <c r="A5" s="101" t="s">
        <v>92</v>
      </c>
      <c r="B5" s="101"/>
      <c r="C5" s="101"/>
      <c r="D5" s="101"/>
      <c r="E5" s="101"/>
    </row>
    <row r="6" spans="1:6" ht="15.75">
      <c r="A6" s="103" t="s">
        <v>128</v>
      </c>
      <c r="B6" s="103"/>
      <c r="C6" s="103"/>
      <c r="D6" s="103"/>
      <c r="E6" s="103"/>
      <c r="F6" s="2"/>
    </row>
    <row r="7" spans="1:6" ht="16.5" thickBot="1">
      <c r="A7" s="49"/>
      <c r="B7" s="49"/>
      <c r="C7" s="49"/>
      <c r="D7" s="29"/>
      <c r="F7" s="28"/>
    </row>
    <row r="8" spans="1:5" ht="12.75">
      <c r="A8" s="99" t="s">
        <v>0</v>
      </c>
      <c r="B8" s="3"/>
      <c r="C8" s="48" t="s">
        <v>125</v>
      </c>
      <c r="D8" s="3" t="s">
        <v>1</v>
      </c>
      <c r="E8" s="4"/>
    </row>
    <row r="9" spans="1:6" ht="12.75">
      <c r="A9" s="98" t="s">
        <v>111</v>
      </c>
      <c r="B9" s="5" t="s">
        <v>83</v>
      </c>
      <c r="C9" s="50" t="s">
        <v>3</v>
      </c>
      <c r="D9" s="5" t="s">
        <v>4</v>
      </c>
      <c r="E9" s="5" t="s">
        <v>5</v>
      </c>
      <c r="F9" s="25"/>
    </row>
    <row r="10" spans="1:6" ht="13.5" thickBot="1">
      <c r="A10" s="98" t="s">
        <v>6</v>
      </c>
      <c r="B10" s="30"/>
      <c r="C10" s="50" t="s">
        <v>129</v>
      </c>
      <c r="D10" s="5" t="s">
        <v>129</v>
      </c>
      <c r="E10" s="5" t="s">
        <v>8</v>
      </c>
      <c r="F10" s="47"/>
    </row>
    <row r="11" spans="1:6" ht="13.5" thickBot="1">
      <c r="A11" s="18"/>
      <c r="B11" s="20" t="s">
        <v>81</v>
      </c>
      <c r="C11" s="17">
        <f>C12+C15+C20+C22</f>
        <v>633711</v>
      </c>
      <c r="D11" s="17">
        <f>D12+D15+D20+D22</f>
        <v>677222</v>
      </c>
      <c r="E11" s="9">
        <f aca="true" t="shared" si="0" ref="E11:E24">100*D11/C11</f>
        <v>106.86606355262887</v>
      </c>
      <c r="F11" s="47"/>
    </row>
    <row r="12" spans="1:6" ht="12.75">
      <c r="A12" s="74" t="s">
        <v>94</v>
      </c>
      <c r="B12" s="35" t="s">
        <v>39</v>
      </c>
      <c r="C12" s="34">
        <f>C13</f>
        <v>134000</v>
      </c>
      <c r="D12" s="34">
        <f>D13</f>
        <v>178297</v>
      </c>
      <c r="E12" s="31">
        <f t="shared" si="0"/>
        <v>133.05746268656716</v>
      </c>
      <c r="F12" s="51"/>
    </row>
    <row r="13" spans="1:6" ht="12.75">
      <c r="A13" s="33" t="s">
        <v>89</v>
      </c>
      <c r="B13" s="13" t="s">
        <v>106</v>
      </c>
      <c r="C13" s="44">
        <v>134000</v>
      </c>
      <c r="D13" s="44">
        <v>178297</v>
      </c>
      <c r="E13" s="54">
        <f t="shared" si="0"/>
        <v>133.05746268656716</v>
      </c>
      <c r="F13" s="51"/>
    </row>
    <row r="14" spans="1:6" ht="12.75">
      <c r="A14" s="33" t="s">
        <v>84</v>
      </c>
      <c r="B14" s="13" t="s">
        <v>35</v>
      </c>
      <c r="C14" s="44">
        <v>134000</v>
      </c>
      <c r="D14" s="53">
        <v>178297</v>
      </c>
      <c r="E14" s="55">
        <f>100*D14/C14</f>
        <v>133.05746268656716</v>
      </c>
      <c r="F14" s="51"/>
    </row>
    <row r="15" spans="1:6" ht="12.75">
      <c r="A15" s="74" t="s">
        <v>95</v>
      </c>
      <c r="B15" s="37" t="s">
        <v>46</v>
      </c>
      <c r="C15" s="34">
        <f>SUM(C16:C19)</f>
        <v>53</v>
      </c>
      <c r="D15" s="34">
        <f>SUM(D16:D19)</f>
        <v>27</v>
      </c>
      <c r="E15" s="32">
        <f t="shared" si="0"/>
        <v>50.943396226415096</v>
      </c>
      <c r="F15" s="51"/>
    </row>
    <row r="16" spans="1:6" ht="25.5" customHeight="1">
      <c r="A16" s="33" t="s">
        <v>9</v>
      </c>
      <c r="B16" s="97" t="s">
        <v>126</v>
      </c>
      <c r="C16" s="44">
        <v>53</v>
      </c>
      <c r="D16" s="53">
        <v>11</v>
      </c>
      <c r="E16" s="54">
        <f t="shared" si="0"/>
        <v>20.754716981132077</v>
      </c>
      <c r="F16" s="51"/>
    </row>
    <row r="17" spans="1:6" ht="12.75">
      <c r="A17" s="33" t="s">
        <v>85</v>
      </c>
      <c r="B17" s="16" t="s">
        <v>86</v>
      </c>
      <c r="C17" s="44">
        <v>0</v>
      </c>
      <c r="D17" s="53">
        <v>0</v>
      </c>
      <c r="E17" s="54">
        <v>0</v>
      </c>
      <c r="F17" s="51"/>
    </row>
    <row r="18" spans="1:6" ht="12.75">
      <c r="A18" s="33" t="s">
        <v>10</v>
      </c>
      <c r="B18" s="16" t="s">
        <v>11</v>
      </c>
      <c r="C18" s="44">
        <v>0</v>
      </c>
      <c r="D18" s="12">
        <v>16</v>
      </c>
      <c r="E18" s="54"/>
      <c r="F18" s="51"/>
    </row>
    <row r="19" spans="1:6" ht="12.75">
      <c r="A19" s="33" t="s">
        <v>107</v>
      </c>
      <c r="B19" s="16" t="s">
        <v>108</v>
      </c>
      <c r="C19" s="44"/>
      <c r="D19" s="12">
        <v>0</v>
      </c>
      <c r="E19" s="54">
        <v>0</v>
      </c>
      <c r="F19" s="51"/>
    </row>
    <row r="20" spans="1:6" ht="12.75">
      <c r="A20" s="74" t="s">
        <v>96</v>
      </c>
      <c r="B20" s="37" t="s">
        <v>55</v>
      </c>
      <c r="C20" s="34">
        <f>C21</f>
        <v>2863</v>
      </c>
      <c r="D20" s="34">
        <f>D21</f>
        <v>2103</v>
      </c>
      <c r="E20" s="32">
        <f t="shared" si="0"/>
        <v>73.4544184421935</v>
      </c>
      <c r="F20" s="51"/>
    </row>
    <row r="21" spans="1:6" ht="25.5">
      <c r="A21" s="33" t="s">
        <v>15</v>
      </c>
      <c r="B21" s="97" t="s">
        <v>113</v>
      </c>
      <c r="C21" s="44">
        <v>2863</v>
      </c>
      <c r="D21" s="53">
        <v>2103</v>
      </c>
      <c r="E21" s="54">
        <f t="shared" si="0"/>
        <v>73.4544184421935</v>
      </c>
      <c r="F21" s="51"/>
    </row>
    <row r="22" spans="1:6" ht="17.25" customHeight="1">
      <c r="A22" s="74" t="s">
        <v>99</v>
      </c>
      <c r="B22" s="37" t="s">
        <v>56</v>
      </c>
      <c r="C22" s="34">
        <f>C23+C25</f>
        <v>496795</v>
      </c>
      <c r="D22" s="34">
        <f>D23+D25</f>
        <v>496795</v>
      </c>
      <c r="E22" s="32">
        <f t="shared" si="0"/>
        <v>100</v>
      </c>
      <c r="F22" s="51"/>
    </row>
    <row r="23" spans="1:6" ht="12.75">
      <c r="A23" s="74" t="s">
        <v>57</v>
      </c>
      <c r="B23" s="38" t="s">
        <v>58</v>
      </c>
      <c r="C23" s="34">
        <f>C24</f>
        <v>496795</v>
      </c>
      <c r="D23" s="34">
        <f>D24</f>
        <v>496795</v>
      </c>
      <c r="E23" s="32">
        <f t="shared" si="0"/>
        <v>100</v>
      </c>
      <c r="F23" s="51"/>
    </row>
    <row r="24" spans="1:6" ht="25.5">
      <c r="A24" s="33" t="s">
        <v>88</v>
      </c>
      <c r="B24" s="97" t="s">
        <v>134</v>
      </c>
      <c r="C24" s="44">
        <v>496795</v>
      </c>
      <c r="D24" s="12">
        <v>496795</v>
      </c>
      <c r="E24" s="54">
        <f t="shared" si="0"/>
        <v>100</v>
      </c>
      <c r="F24" s="51"/>
    </row>
    <row r="25" spans="1:6" ht="12.75">
      <c r="A25" s="33" t="s">
        <v>62</v>
      </c>
      <c r="B25" s="38" t="s">
        <v>63</v>
      </c>
      <c r="C25" s="34">
        <f>C26+C27</f>
        <v>0</v>
      </c>
      <c r="D25" s="34">
        <f>D26+D27</f>
        <v>0</v>
      </c>
      <c r="E25" s="32"/>
      <c r="F25" s="51"/>
    </row>
    <row r="26" spans="1:6" ht="12.75">
      <c r="A26" s="33" t="s">
        <v>64</v>
      </c>
      <c r="B26" s="16" t="s">
        <v>65</v>
      </c>
      <c r="C26" s="44"/>
      <c r="D26" s="10"/>
      <c r="E26" s="54"/>
      <c r="F26" s="51"/>
    </row>
    <row r="27" spans="1:6" ht="13.5" thickBot="1">
      <c r="A27" s="33" t="s">
        <v>66</v>
      </c>
      <c r="B27" s="53" t="s">
        <v>67</v>
      </c>
      <c r="C27" s="44"/>
      <c r="D27" s="12"/>
      <c r="E27" s="54"/>
      <c r="F27" s="51"/>
    </row>
    <row r="28" spans="1:6" ht="13.5" thickBot="1">
      <c r="A28" s="16"/>
      <c r="B28" s="41" t="s">
        <v>38</v>
      </c>
      <c r="C28" s="21">
        <f>SUM(C29:C34)</f>
        <v>993383</v>
      </c>
      <c r="D28" s="21">
        <f>SUM(D29:D34)</f>
        <v>597435</v>
      </c>
      <c r="E28" s="9">
        <f aca="true" t="shared" si="1" ref="E28:E33">100*D28/C28</f>
        <v>60.1414560144476</v>
      </c>
      <c r="F28" s="51"/>
    </row>
    <row r="29" spans="1:6" ht="12.75">
      <c r="A29" s="33" t="s">
        <v>17</v>
      </c>
      <c r="B29" s="15" t="s">
        <v>18</v>
      </c>
      <c r="C29" s="23">
        <v>7555</v>
      </c>
      <c r="D29" s="60">
        <v>0</v>
      </c>
      <c r="E29" s="56">
        <f t="shared" si="1"/>
        <v>0</v>
      </c>
      <c r="F29" s="51"/>
    </row>
    <row r="30" spans="1:6" ht="12.75">
      <c r="A30" s="33" t="s">
        <v>19</v>
      </c>
      <c r="B30" s="16" t="s">
        <v>20</v>
      </c>
      <c r="C30" s="44"/>
      <c r="D30" s="16"/>
      <c r="E30" s="54">
        <v>0</v>
      </c>
      <c r="F30" s="51"/>
    </row>
    <row r="31" spans="1:6" ht="12.75">
      <c r="A31" s="33" t="s">
        <v>21</v>
      </c>
      <c r="B31" s="16" t="s">
        <v>22</v>
      </c>
      <c r="C31" s="44">
        <v>606652</v>
      </c>
      <c r="D31" s="16">
        <v>514302</v>
      </c>
      <c r="E31" s="54">
        <f t="shared" si="1"/>
        <v>84.7771045014275</v>
      </c>
      <c r="F31" s="51"/>
    </row>
    <row r="32" spans="1:6" ht="12.75">
      <c r="A32" s="33" t="s">
        <v>23</v>
      </c>
      <c r="B32" s="16" t="s">
        <v>24</v>
      </c>
      <c r="C32" s="44">
        <v>369320</v>
      </c>
      <c r="D32" s="16">
        <v>78962</v>
      </c>
      <c r="E32" s="54">
        <f t="shared" si="1"/>
        <v>21.380374742770496</v>
      </c>
      <c r="F32" s="51"/>
    </row>
    <row r="33" spans="1:6" ht="12.75">
      <c r="A33" s="33" t="s">
        <v>25</v>
      </c>
      <c r="B33" s="53" t="s">
        <v>123</v>
      </c>
      <c r="C33" s="44">
        <v>9856</v>
      </c>
      <c r="D33" s="16">
        <v>4171</v>
      </c>
      <c r="E33" s="54">
        <f t="shared" si="1"/>
        <v>42.31939935064935</v>
      </c>
      <c r="F33" s="51"/>
    </row>
    <row r="34" spans="1:6" ht="13.5" thickBot="1">
      <c r="A34" s="39" t="s">
        <v>30</v>
      </c>
      <c r="B34" s="22" t="s">
        <v>31</v>
      </c>
      <c r="C34" s="44"/>
      <c r="D34" s="16"/>
      <c r="E34" s="54">
        <v>0</v>
      </c>
      <c r="F34" s="51"/>
    </row>
    <row r="35" spans="1:6" ht="13.5" thickBot="1">
      <c r="A35" s="6"/>
      <c r="B35" s="17" t="s">
        <v>71</v>
      </c>
      <c r="C35" s="21">
        <f>C11-C28</f>
        <v>-359672</v>
      </c>
      <c r="D35" s="21">
        <f>D11-D28</f>
        <v>79787</v>
      </c>
      <c r="E35" s="18"/>
      <c r="F35" s="51"/>
    </row>
    <row r="36" spans="1:6" ht="13.5" thickBot="1">
      <c r="A36" s="16"/>
      <c r="B36" s="17" t="s">
        <v>34</v>
      </c>
      <c r="C36" s="21">
        <f>C37+C41</f>
        <v>359672</v>
      </c>
      <c r="D36" s="21">
        <f>D37+D41</f>
        <v>-79787</v>
      </c>
      <c r="E36" s="18"/>
      <c r="F36" s="51"/>
    </row>
    <row r="37" spans="1:6" ht="12.75">
      <c r="A37" s="19" t="s">
        <v>72</v>
      </c>
      <c r="B37" s="45" t="s">
        <v>100</v>
      </c>
      <c r="C37" s="43">
        <v>359672</v>
      </c>
      <c r="D37" s="43">
        <v>-79787</v>
      </c>
      <c r="E37" s="15"/>
      <c r="F37" s="25"/>
    </row>
    <row r="38" spans="1:6" ht="12.75">
      <c r="A38" s="33" t="s">
        <v>73</v>
      </c>
      <c r="B38" s="16" t="s">
        <v>74</v>
      </c>
      <c r="C38" s="44">
        <v>273</v>
      </c>
      <c r="D38" s="44">
        <v>229</v>
      </c>
      <c r="E38" s="16"/>
      <c r="F38" s="25"/>
    </row>
    <row r="39" spans="1:6" ht="12.75">
      <c r="A39" s="33" t="s">
        <v>75</v>
      </c>
      <c r="B39" s="16" t="s">
        <v>76</v>
      </c>
      <c r="C39" s="44">
        <v>359399</v>
      </c>
      <c r="D39" s="44">
        <v>-80016</v>
      </c>
      <c r="E39" s="16"/>
      <c r="F39" s="25"/>
    </row>
    <row r="40" spans="1:6" ht="12.75">
      <c r="A40" s="33" t="s">
        <v>77</v>
      </c>
      <c r="B40" s="16" t="s">
        <v>78</v>
      </c>
      <c r="C40" s="44"/>
      <c r="D40" s="44"/>
      <c r="E40" s="16"/>
      <c r="F40" s="25"/>
    </row>
    <row r="41" spans="1:6" ht="12.75">
      <c r="A41" s="19" t="s">
        <v>79</v>
      </c>
      <c r="B41" s="19" t="s">
        <v>80</v>
      </c>
      <c r="C41" s="34"/>
      <c r="D41" s="34"/>
      <c r="E41" s="16"/>
      <c r="F41" s="25"/>
    </row>
    <row r="42" ht="12.75">
      <c r="F42" s="25"/>
    </row>
    <row r="44" ht="12.75">
      <c r="A44" s="96" t="s">
        <v>124</v>
      </c>
    </row>
  </sheetData>
  <sheetProtection/>
  <mergeCells count="5">
    <mergeCell ref="A5:E5"/>
    <mergeCell ref="A6:E6"/>
    <mergeCell ref="C1:E1"/>
    <mergeCell ref="C2:E2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36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10.57421875" style="0" customWidth="1"/>
    <col min="2" max="2" width="43.7109375" style="0" customWidth="1"/>
    <col min="3" max="3" width="10.00390625" style="0" customWidth="1"/>
    <col min="4" max="4" width="9.140625" style="0" customWidth="1"/>
    <col min="5" max="5" width="9.7109375" style="0" customWidth="1"/>
  </cols>
  <sheetData>
    <row r="1" ht="8.25" customHeight="1"/>
    <row r="2" ht="6.75" customHeight="1"/>
    <row r="3" ht="6.75" customHeight="1"/>
    <row r="4" ht="3.75" customHeight="1"/>
    <row r="5" spans="3:5" ht="12.75">
      <c r="C5" s="104" t="s">
        <v>87</v>
      </c>
      <c r="D5" s="104"/>
      <c r="E5" s="104"/>
    </row>
    <row r="6" spans="1:6" ht="12.75">
      <c r="A6" s="26"/>
      <c r="C6" s="100" t="s">
        <v>82</v>
      </c>
      <c r="D6" s="100"/>
      <c r="E6" s="100"/>
      <c r="F6" s="1"/>
    </row>
    <row r="7" spans="2:6" ht="12.75">
      <c r="B7" s="102" t="s">
        <v>137</v>
      </c>
      <c r="C7" s="102"/>
      <c r="D7" s="102"/>
      <c r="E7" s="102"/>
      <c r="F7" s="27"/>
    </row>
    <row r="8" ht="12.75">
      <c r="A8" s="1"/>
    </row>
    <row r="9" spans="1:4" ht="12.75">
      <c r="A9" s="26"/>
      <c r="B9" s="26"/>
      <c r="C9" s="26"/>
      <c r="D9" s="26"/>
    </row>
    <row r="10" spans="1:6" ht="15.75">
      <c r="A10" s="107" t="s">
        <v>136</v>
      </c>
      <c r="B10" s="107"/>
      <c r="C10" s="107"/>
      <c r="D10" s="107"/>
      <c r="E10" s="107"/>
      <c r="F10" s="107"/>
    </row>
    <row r="11" spans="1:6" ht="15.75">
      <c r="A11" s="108" t="s">
        <v>130</v>
      </c>
      <c r="B11" s="108"/>
      <c r="C11" s="108"/>
      <c r="D11" s="108"/>
      <c r="E11" s="108"/>
      <c r="F11" s="108"/>
    </row>
    <row r="12" spans="1:4" ht="13.5" thickBot="1">
      <c r="A12" s="105"/>
      <c r="B12" s="105"/>
      <c r="C12" s="105"/>
      <c r="D12" s="106"/>
    </row>
    <row r="13" spans="1:6" ht="12.75">
      <c r="A13" s="99" t="s">
        <v>0</v>
      </c>
      <c r="B13" s="3"/>
      <c r="C13" s="48" t="s">
        <v>125</v>
      </c>
      <c r="D13" s="3" t="s">
        <v>1</v>
      </c>
      <c r="E13" s="4"/>
      <c r="F13" s="25"/>
    </row>
    <row r="14" spans="1:6" ht="12.75">
      <c r="A14" s="98" t="s">
        <v>111</v>
      </c>
      <c r="B14" s="5" t="s">
        <v>83</v>
      </c>
      <c r="C14" s="50" t="s">
        <v>3</v>
      </c>
      <c r="D14" s="5" t="s">
        <v>4</v>
      </c>
      <c r="E14" s="5" t="s">
        <v>5</v>
      </c>
      <c r="F14" s="47"/>
    </row>
    <row r="15" spans="1:6" ht="13.5" thickBot="1">
      <c r="A15" s="98" t="s">
        <v>6</v>
      </c>
      <c r="B15" s="30"/>
      <c r="C15" s="50" t="s">
        <v>129</v>
      </c>
      <c r="D15" s="5" t="s">
        <v>129</v>
      </c>
      <c r="E15" s="5" t="s">
        <v>8</v>
      </c>
      <c r="F15" s="47"/>
    </row>
    <row r="16" spans="1:6" ht="13.5" thickBot="1">
      <c r="A16" s="18"/>
      <c r="B16" s="20" t="s">
        <v>81</v>
      </c>
      <c r="C16" s="17">
        <f>C17+C18</f>
        <v>6829</v>
      </c>
      <c r="D16" s="17">
        <f>D17+D18</f>
        <v>8102</v>
      </c>
      <c r="E16" s="9">
        <f>100*D16/C16</f>
        <v>118.64108947137208</v>
      </c>
      <c r="F16" s="51"/>
    </row>
    <row r="17" spans="1:6" ht="24.75" customHeight="1">
      <c r="A17" s="33" t="s">
        <v>36</v>
      </c>
      <c r="B17" s="97" t="s">
        <v>135</v>
      </c>
      <c r="C17" s="44">
        <v>4474</v>
      </c>
      <c r="D17" s="12">
        <v>5637</v>
      </c>
      <c r="E17" s="54">
        <f>100*D17/C17</f>
        <v>125.99463567277604</v>
      </c>
      <c r="F17" s="51"/>
    </row>
    <row r="18" spans="1:6" ht="26.25" thickBot="1">
      <c r="A18" s="33" t="s">
        <v>37</v>
      </c>
      <c r="B18" s="97" t="s">
        <v>127</v>
      </c>
      <c r="C18" s="44">
        <v>2355</v>
      </c>
      <c r="D18" s="53">
        <v>2465</v>
      </c>
      <c r="E18" s="54">
        <f>100*D18/C18</f>
        <v>104.67091295116772</v>
      </c>
      <c r="F18" s="51"/>
    </row>
    <row r="19" spans="1:6" ht="13.5" thickBot="1">
      <c r="A19" s="16"/>
      <c r="B19" s="41" t="s">
        <v>38</v>
      </c>
      <c r="C19" s="21">
        <f>SUM(C20:C26)</f>
        <v>7794</v>
      </c>
      <c r="D19" s="21">
        <f>SUM(D20:D26)</f>
        <v>7076</v>
      </c>
      <c r="E19" s="9">
        <f aca="true" t="shared" si="0" ref="E19:E26">100*D19/C19</f>
        <v>90.78778547600719</v>
      </c>
      <c r="F19" s="51"/>
    </row>
    <row r="20" spans="1:5" ht="12.75">
      <c r="A20" s="33" t="s">
        <v>17</v>
      </c>
      <c r="B20" s="15" t="s">
        <v>18</v>
      </c>
      <c r="C20" s="23">
        <v>982</v>
      </c>
      <c r="D20" s="60">
        <v>260</v>
      </c>
      <c r="E20" s="56">
        <f t="shared" si="0"/>
        <v>26.476578411405296</v>
      </c>
    </row>
    <row r="21" spans="1:5" ht="12.75">
      <c r="A21" s="33" t="s">
        <v>21</v>
      </c>
      <c r="B21" s="16" t="s">
        <v>22</v>
      </c>
      <c r="C21" s="44"/>
      <c r="D21" s="16"/>
      <c r="E21" s="56">
        <v>0</v>
      </c>
    </row>
    <row r="22" spans="1:5" ht="12.75">
      <c r="A22" s="33" t="s">
        <v>23</v>
      </c>
      <c r="B22" s="16" t="s">
        <v>24</v>
      </c>
      <c r="C22" s="44"/>
      <c r="D22" s="16"/>
      <c r="E22" s="56">
        <v>0</v>
      </c>
    </row>
    <row r="23" spans="1:7" ht="12.75">
      <c r="A23" s="33" t="s">
        <v>25</v>
      </c>
      <c r="B23" s="53" t="s">
        <v>123</v>
      </c>
      <c r="C23" s="44">
        <v>3</v>
      </c>
      <c r="D23" s="16">
        <v>3</v>
      </c>
      <c r="E23" s="56">
        <f t="shared" si="0"/>
        <v>100</v>
      </c>
      <c r="G23" t="s">
        <v>91</v>
      </c>
    </row>
    <row r="24" spans="1:5" ht="12.75">
      <c r="A24" s="33" t="s">
        <v>28</v>
      </c>
      <c r="B24" s="22" t="s">
        <v>29</v>
      </c>
      <c r="C24" s="44">
        <v>580</v>
      </c>
      <c r="D24" s="16">
        <v>580</v>
      </c>
      <c r="E24" s="54">
        <v>0</v>
      </c>
    </row>
    <row r="25" spans="1:5" ht="12.75">
      <c r="A25" s="33" t="s">
        <v>30</v>
      </c>
      <c r="B25" s="16" t="s">
        <v>31</v>
      </c>
      <c r="C25" s="44">
        <v>3781</v>
      </c>
      <c r="D25" s="16">
        <v>3785</v>
      </c>
      <c r="E25" s="54">
        <f t="shared" si="0"/>
        <v>100.10579211848717</v>
      </c>
    </row>
    <row r="26" spans="1:5" ht="13.5" thickBot="1">
      <c r="A26" s="33" t="s">
        <v>32</v>
      </c>
      <c r="B26" s="22" t="s">
        <v>33</v>
      </c>
      <c r="C26" s="52">
        <v>2448</v>
      </c>
      <c r="D26" s="22">
        <v>2448</v>
      </c>
      <c r="E26" s="54">
        <f t="shared" si="0"/>
        <v>100</v>
      </c>
    </row>
    <row r="27" spans="1:5" ht="13.5" thickBot="1">
      <c r="A27" s="16"/>
      <c r="B27" s="17" t="s">
        <v>71</v>
      </c>
      <c r="C27" s="21">
        <f>C16-C19</f>
        <v>-965</v>
      </c>
      <c r="D27" s="21">
        <f>D16-D19</f>
        <v>1026</v>
      </c>
      <c r="E27" s="18"/>
    </row>
    <row r="28" spans="1:5" ht="13.5" thickBot="1">
      <c r="A28" s="16"/>
      <c r="B28" s="17" t="s">
        <v>34</v>
      </c>
      <c r="C28" s="21">
        <f>C29+C32</f>
        <v>965</v>
      </c>
      <c r="D28" s="21">
        <f>D29+D32</f>
        <v>-1026</v>
      </c>
      <c r="E28" s="18"/>
    </row>
    <row r="29" spans="1:5" ht="12.75">
      <c r="A29" s="19" t="s">
        <v>72</v>
      </c>
      <c r="B29" s="45" t="s">
        <v>100</v>
      </c>
      <c r="C29" s="58">
        <f>C30+C31</f>
        <v>965</v>
      </c>
      <c r="D29" s="58">
        <f>D30+D31</f>
        <v>-1026</v>
      </c>
      <c r="E29" s="6"/>
    </row>
    <row r="30" spans="1:5" ht="12.75">
      <c r="A30" s="33" t="s">
        <v>73</v>
      </c>
      <c r="B30" s="16" t="s">
        <v>74</v>
      </c>
      <c r="C30" s="44">
        <v>210</v>
      </c>
      <c r="D30" s="44">
        <v>566</v>
      </c>
      <c r="E30" s="16"/>
    </row>
    <row r="31" spans="1:5" ht="12.75">
      <c r="A31" s="33" t="s">
        <v>75</v>
      </c>
      <c r="B31" s="16" t="s">
        <v>76</v>
      </c>
      <c r="C31" s="44">
        <v>755</v>
      </c>
      <c r="D31" s="44">
        <v>-1592</v>
      </c>
      <c r="E31" s="16"/>
    </row>
    <row r="32" spans="1:5" ht="12.75">
      <c r="A32" s="33" t="s">
        <v>77</v>
      </c>
      <c r="B32" s="16" t="s">
        <v>78</v>
      </c>
      <c r="C32" s="44"/>
      <c r="D32" s="44"/>
      <c r="E32" s="16"/>
    </row>
    <row r="36" ht="12.75">
      <c r="A36" s="96" t="s">
        <v>124</v>
      </c>
    </row>
  </sheetData>
  <sheetProtection/>
  <mergeCells count="6">
    <mergeCell ref="A12:D12"/>
    <mergeCell ref="C5:E5"/>
    <mergeCell ref="C6:E6"/>
    <mergeCell ref="B7:E7"/>
    <mergeCell ref="A10:F10"/>
    <mergeCell ref="A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Komerccentrs DATI grupa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Anastasija Pavlova</dc:creator>
  <cp:keywords/>
  <dc:description/>
  <cp:lastModifiedBy>Ingrida Zelca</cp:lastModifiedBy>
  <cp:lastPrinted>2014-04-14T11:30:58Z</cp:lastPrinted>
  <dcterms:created xsi:type="dcterms:W3CDTF">2010-05-10T08:38:06Z</dcterms:created>
  <dcterms:modified xsi:type="dcterms:W3CDTF">2014-07-01T11:08:13Z</dcterms:modified>
  <cp:category/>
  <cp:version/>
  <cp:contentType/>
  <cp:contentStatus/>
</cp:coreProperties>
</file>