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3" activeTab="1"/>
  </bookViews>
  <sheets>
    <sheet name="koptāme" sheetId="1" r:id="rId1"/>
    <sheet name="apgDV" sheetId="2" r:id="rId2"/>
  </sheets>
  <definedNames/>
  <calcPr fullCalcOnLoad="1" fullPrecision="0"/>
</workbook>
</file>

<file path=xl/sharedStrings.xml><?xml version="1.0" encoding="utf-8"?>
<sst xmlns="http://schemas.openxmlformats.org/spreadsheetml/2006/main" count="84" uniqueCount="64">
  <si>
    <t>APSTIPRINU</t>
  </si>
  <si>
    <t>_______________________________</t>
  </si>
  <si>
    <t>Z.v.</t>
  </si>
  <si>
    <t>Būvniecības koptāme</t>
  </si>
  <si>
    <t>Nr.p.k.</t>
  </si>
  <si>
    <t xml:space="preserve">Pakalpojuma apraksts </t>
  </si>
  <si>
    <t xml:space="preserve">Kopā </t>
  </si>
  <si>
    <t>PVN 21%</t>
  </si>
  <si>
    <t>KOPĀ</t>
  </si>
  <si>
    <t>Ar būvniecību saistītie pārējie izdevumi:</t>
  </si>
  <si>
    <t>būvuzraudzībai 1,5%</t>
  </si>
  <si>
    <t>būvprojekta autoruzraudzība 1,5%</t>
  </si>
  <si>
    <t>Piezīmes</t>
  </si>
  <si>
    <t>1. Tāme sastādītai atbilstoši Ministru kabineta 2006.gada 19.decembra noteikumiem Nr.1014 “Noteikumi par Latvijas būvnormatīvu LBN 501- 06 “Būvizmaksu noteikšanas kārtība””.</t>
  </si>
  <si>
    <t>(darba veids vai konstruktīvā elementa nosaukums)</t>
  </si>
  <si>
    <t>Nr.</t>
  </si>
  <si>
    <t>Darbu nosaukums</t>
  </si>
  <si>
    <t>Mēr- vienība</t>
  </si>
  <si>
    <t>Daudzums</t>
  </si>
  <si>
    <t>Vienības izmaksas</t>
  </si>
  <si>
    <t>Kopā uz visu apjomu</t>
  </si>
  <si>
    <t>laika norma (c/h)</t>
  </si>
  <si>
    <t>darbietilpība (c/h)</t>
  </si>
  <si>
    <t>Kopā:</t>
  </si>
  <si>
    <t>Tiešās izmaksas kopā</t>
  </si>
  <si>
    <t>t.sk. darba aizsardzība</t>
  </si>
  <si>
    <t>Pavisam kopā</t>
  </si>
  <si>
    <t>gab.</t>
  </si>
  <si>
    <t xml:space="preserve">Transporta izdevumi </t>
  </si>
  <si>
    <t>Sastādīja :</t>
  </si>
  <si>
    <t>(paraksts un tā atšifrējums, datums)</t>
  </si>
  <si>
    <r>
      <t>LED gaismeklis _</t>
    </r>
    <r>
      <rPr>
        <u val="single"/>
        <sz val="11"/>
        <color indexed="8"/>
        <rFont val="Times New Roman"/>
        <family val="1"/>
      </rPr>
      <t xml:space="preserve">(nosaukums)__ </t>
    </r>
    <r>
      <rPr>
        <sz val="11"/>
        <color indexed="8"/>
        <rFont val="Times New Roman"/>
        <family val="1"/>
      </rPr>
      <t xml:space="preserve"> un tā montāža , Tips Nr.1</t>
    </r>
  </si>
  <si>
    <r>
      <t>LED gaismeklis _</t>
    </r>
    <r>
      <rPr>
        <u val="single"/>
        <sz val="11"/>
        <color indexed="8"/>
        <rFont val="Times New Roman"/>
        <family val="1"/>
      </rPr>
      <t xml:space="preserve">(nosaukums)__ </t>
    </r>
    <r>
      <rPr>
        <sz val="11"/>
        <color indexed="8"/>
        <rFont val="Times New Roman"/>
        <family val="1"/>
      </rPr>
      <t xml:space="preserve"> un tā montāža , Tips Nr.2</t>
    </r>
  </si>
  <si>
    <r>
      <t>LED gaismeklis _</t>
    </r>
    <r>
      <rPr>
        <u val="single"/>
        <sz val="11"/>
        <color indexed="8"/>
        <rFont val="Times New Roman"/>
        <family val="1"/>
      </rPr>
      <t xml:space="preserve">(nosaukums)__ </t>
    </r>
    <r>
      <rPr>
        <sz val="11"/>
        <color indexed="8"/>
        <rFont val="Times New Roman"/>
        <family val="1"/>
      </rPr>
      <t xml:space="preserve"> un tā montāža , Tips Nr.3</t>
    </r>
  </si>
  <si>
    <r>
      <t>LED gaismeklis _</t>
    </r>
    <r>
      <rPr>
        <u val="single"/>
        <sz val="11"/>
        <color indexed="8"/>
        <rFont val="Times New Roman"/>
        <family val="1"/>
      </rPr>
      <t xml:space="preserve">(nosaukums)__ </t>
    </r>
    <r>
      <rPr>
        <sz val="11"/>
        <color indexed="8"/>
        <rFont val="Times New Roman"/>
        <family val="1"/>
      </rPr>
      <t xml:space="preserve"> un tā montāža , Tips Nr.4</t>
    </r>
  </si>
  <si>
    <r>
      <t>LED gaismeklis _</t>
    </r>
    <r>
      <rPr>
        <u val="single"/>
        <sz val="11"/>
        <color indexed="8"/>
        <rFont val="Times New Roman"/>
        <family val="1"/>
      </rPr>
      <t xml:space="preserve">(nosaukums)__ </t>
    </r>
    <r>
      <rPr>
        <sz val="11"/>
        <color indexed="8"/>
        <rFont val="Times New Roman"/>
        <family val="1"/>
      </rPr>
      <t xml:space="preserve"> un tā montāža , Tips Nr.5</t>
    </r>
  </si>
  <si>
    <r>
      <t>LED gaismeklis _</t>
    </r>
    <r>
      <rPr>
        <u val="single"/>
        <sz val="11"/>
        <color indexed="8"/>
        <rFont val="Times New Roman"/>
        <family val="1"/>
      </rPr>
      <t xml:space="preserve">(nosaukums)__ </t>
    </r>
    <r>
      <rPr>
        <sz val="11"/>
        <color indexed="8"/>
        <rFont val="Times New Roman"/>
        <family val="1"/>
      </rPr>
      <t xml:space="preserve"> un tā montāža , Tips Nr.12</t>
    </r>
  </si>
  <si>
    <t>Darba devēja soc.nodoklis (23,59%)</t>
  </si>
  <si>
    <t>darba samaksas likme(EUR/h)</t>
  </si>
  <si>
    <t>darba alga (EUR)</t>
  </si>
  <si>
    <t>materiāli (EUR)</t>
  </si>
  <si>
    <t>mehānismi(EUR)</t>
  </si>
  <si>
    <t>kopā (EUR)</t>
  </si>
  <si>
    <t>KOPĀ LVL</t>
  </si>
  <si>
    <t xml:space="preserve">Būves adrese:  </t>
  </si>
  <si>
    <t xml:space="preserve">Pasūtītājs: </t>
  </si>
  <si>
    <t xml:space="preserve">Būves nosaukums: </t>
  </si>
  <si>
    <t>Pasūtītājs:</t>
  </si>
  <si>
    <t>Apgaismojuma nomaiņa</t>
  </si>
  <si>
    <t>Tāmes izmaksas (EUR )</t>
  </si>
  <si>
    <t>Objekta izmaksas (EUR)</t>
  </si>
  <si>
    <t>Būves nosaukums: Rēzekne</t>
  </si>
  <si>
    <r>
      <t>LED gaismeklis _</t>
    </r>
    <r>
      <rPr>
        <u val="single"/>
        <sz val="11"/>
        <color indexed="8"/>
        <rFont val="Times New Roman"/>
        <family val="1"/>
      </rPr>
      <t xml:space="preserve">(nosaukums)__ </t>
    </r>
    <r>
      <rPr>
        <sz val="11"/>
        <color indexed="8"/>
        <rFont val="Times New Roman"/>
        <family val="1"/>
      </rPr>
      <t xml:space="preserve"> un tā montāža , Tips Nr.7</t>
    </r>
  </si>
  <si>
    <r>
      <t>LED gaismeklis _</t>
    </r>
    <r>
      <rPr>
        <u val="single"/>
        <sz val="11"/>
        <color indexed="8"/>
        <rFont val="Times New Roman"/>
        <family val="1"/>
      </rPr>
      <t xml:space="preserve">(nosaukums)__ </t>
    </r>
    <r>
      <rPr>
        <sz val="11"/>
        <color indexed="8"/>
        <rFont val="Times New Roman"/>
        <family val="1"/>
      </rPr>
      <t xml:space="preserve"> un tā montāža , Tips Nr.9</t>
    </r>
  </si>
  <si>
    <r>
      <t>LED gaismeklis _</t>
    </r>
    <r>
      <rPr>
        <u val="single"/>
        <sz val="11"/>
        <color indexed="8"/>
        <rFont val="Times New Roman"/>
        <family val="1"/>
      </rPr>
      <t xml:space="preserve">(nosaukums)__ </t>
    </r>
    <r>
      <rPr>
        <sz val="11"/>
        <color indexed="8"/>
        <rFont val="Times New Roman"/>
        <family val="1"/>
      </rPr>
      <t xml:space="preserve"> un tā montāža , Tips Nr.10</t>
    </r>
  </si>
  <si>
    <r>
      <t>LED gaismeklis _</t>
    </r>
    <r>
      <rPr>
        <u val="single"/>
        <sz val="11"/>
        <color indexed="8"/>
        <rFont val="Times New Roman"/>
        <family val="1"/>
      </rPr>
      <t xml:space="preserve">(nosaukums)__ </t>
    </r>
    <r>
      <rPr>
        <sz val="11"/>
        <color indexed="8"/>
        <rFont val="Times New Roman"/>
        <family val="1"/>
      </rPr>
      <t xml:space="preserve"> un tā montāža , Tips Nr.6</t>
    </r>
  </si>
  <si>
    <r>
      <t>LED gaismeklis _</t>
    </r>
    <r>
      <rPr>
        <u val="single"/>
        <sz val="11"/>
        <color indexed="8"/>
        <rFont val="Times New Roman"/>
        <family val="1"/>
      </rPr>
      <t xml:space="preserve">(nosaukums)__ </t>
    </r>
    <r>
      <rPr>
        <sz val="11"/>
        <color indexed="8"/>
        <rFont val="Times New Roman"/>
        <family val="1"/>
      </rPr>
      <t xml:space="preserve"> un tā montāža , Tips Nr.11</t>
    </r>
  </si>
  <si>
    <r>
      <t>LED gaismeklis _</t>
    </r>
    <r>
      <rPr>
        <u val="single"/>
        <sz val="11"/>
        <color indexed="8"/>
        <rFont val="Times New Roman"/>
        <family val="1"/>
      </rPr>
      <t xml:space="preserve">(nosaukums)__ </t>
    </r>
    <r>
      <rPr>
        <sz val="11"/>
        <color indexed="8"/>
        <rFont val="Times New Roman"/>
        <family val="1"/>
      </rPr>
      <t xml:space="preserve"> un tā montāža , Tips Nr.8</t>
    </r>
  </si>
  <si>
    <t xml:space="preserve">Būves nosaukums: Adamovas speciālā internātpamatskola </t>
  </si>
  <si>
    <t>Būves adrese: Adamova, Vērēmu pagasts, Rēzeknes novads, LV-4647</t>
  </si>
  <si>
    <t>Darbu apjomu saraksts</t>
  </si>
  <si>
    <t>Pasūtītājs: Adamovas speciālā internātpamatskola</t>
  </si>
  <si>
    <t>Virsizdevumi (______%)</t>
  </si>
  <si>
    <t>Peļņa (_______%)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</si>
</sst>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_-;\-* #,##0.00_-;_-* \-??_-;_-@_-"/>
    <numFmt numFmtId="165" formatCode="_(* #,##0.00_);_(* \(#,##0.00\);_(* \-??_);_(@_)"/>
    <numFmt numFmtId="166" formatCode="0.00;[Red]0.00"/>
    <numFmt numFmtId="167" formatCode="0.0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_-;\-* #,##0.0_-;_-* &quot;-&quot;??_-;_-@_-"/>
    <numFmt numFmtId="173" formatCode="0.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i/>
      <sz val="6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u val="single"/>
      <sz val="11"/>
      <color indexed="8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/>
    </xf>
    <xf numFmtId="0" fontId="26" fillId="0" borderId="13" xfId="0" applyFont="1" applyBorder="1" applyAlignment="1">
      <alignment/>
    </xf>
    <xf numFmtId="0" fontId="18" fillId="0" borderId="14" xfId="0" applyFont="1" applyBorder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NumberFormat="1" applyFont="1" applyFill="1" applyBorder="1" applyAlignment="1" applyProtection="1">
      <alignment vertical="top"/>
      <protection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30" fillId="0" borderId="0" xfId="0" applyFont="1" applyAlignment="1">
      <alignment/>
    </xf>
    <xf numFmtId="2" fontId="29" fillId="0" borderId="12" xfId="42" applyNumberFormat="1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2" fontId="29" fillId="0" borderId="10" xfId="0" applyNumberFormat="1" applyFont="1" applyFill="1" applyBorder="1" applyAlignment="1">
      <alignment horizontal="center" vertical="center" textRotation="90" wrapText="1"/>
    </xf>
    <xf numFmtId="2" fontId="29" fillId="0" borderId="12" xfId="0" applyNumberFormat="1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/>
    </xf>
    <xf numFmtId="1" fontId="18" fillId="0" borderId="12" xfId="0" applyNumberFormat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 applyProtection="1">
      <alignment vertical="top"/>
      <protection/>
    </xf>
    <xf numFmtId="0" fontId="3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" fontId="18" fillId="0" borderId="14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vertical="top"/>
    </xf>
    <xf numFmtId="2" fontId="18" fillId="0" borderId="10" xfId="0" applyNumberFormat="1" applyFont="1" applyBorder="1" applyAlignment="1">
      <alignment/>
    </xf>
    <xf numFmtId="2" fontId="18" fillId="0" borderId="17" xfId="0" applyNumberFormat="1" applyFont="1" applyBorder="1" applyAlignment="1">
      <alignment vertical="top"/>
    </xf>
    <xf numFmtId="2" fontId="18" fillId="0" borderId="18" xfId="0" applyNumberFormat="1" applyFont="1" applyBorder="1" applyAlignment="1">
      <alignment/>
    </xf>
    <xf numFmtId="2" fontId="18" fillId="0" borderId="14" xfId="0" applyNumberFormat="1" applyFont="1" applyBorder="1" applyAlignment="1">
      <alignment vertical="top"/>
    </xf>
    <xf numFmtId="2" fontId="29" fillId="0" borderId="10" xfId="0" applyNumberFormat="1" applyFont="1" applyBorder="1" applyAlignment="1">
      <alignment vertical="top"/>
    </xf>
    <xf numFmtId="0" fontId="18" fillId="0" borderId="12" xfId="0" applyFont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2" fontId="18" fillId="0" borderId="12" xfId="39" applyNumberFormat="1" applyFont="1" applyFill="1" applyBorder="1" applyAlignment="1" applyProtection="1">
      <alignment horizontal="center" vertical="center"/>
      <protection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2" xfId="49" applyNumberFormat="1" applyFont="1" applyFill="1" applyBorder="1" applyAlignment="1" applyProtection="1">
      <alignment horizontal="center" vertical="center"/>
      <protection/>
    </xf>
    <xf numFmtId="2" fontId="18" fillId="0" borderId="12" xfId="57" applyNumberFormat="1" applyFont="1" applyFill="1" applyBorder="1" applyAlignment="1" applyProtection="1">
      <alignment horizontal="center" vertical="center"/>
      <protection/>
    </xf>
    <xf numFmtId="2" fontId="18" fillId="0" borderId="12" xfId="0" applyNumberFormat="1" applyFont="1" applyBorder="1" applyAlignment="1">
      <alignment horizontal="center" vertical="center"/>
    </xf>
    <xf numFmtId="166" fontId="18" fillId="0" borderId="12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vertical="top"/>
      <protection/>
    </xf>
    <xf numFmtId="0" fontId="29" fillId="0" borderId="12" xfId="0" applyFont="1" applyFill="1" applyBorder="1" applyAlignment="1">
      <alignment horizontal="center"/>
    </xf>
    <xf numFmtId="2" fontId="29" fillId="0" borderId="12" xfId="42" applyNumberFormat="1" applyFont="1" applyFill="1" applyBorder="1" applyAlignment="1" applyProtection="1">
      <alignment/>
      <protection/>
    </xf>
    <xf numFmtId="2" fontId="18" fillId="0" borderId="12" xfId="0" applyNumberFormat="1" applyFont="1" applyBorder="1" applyAlignment="1">
      <alignment vertical="top"/>
    </xf>
    <xf numFmtId="2" fontId="18" fillId="0" borderId="12" xfId="0" applyNumberFormat="1" applyFont="1" applyFill="1" applyBorder="1" applyAlignment="1">
      <alignment horizontal="right" vertical="center"/>
    </xf>
    <xf numFmtId="2" fontId="18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2" fontId="29" fillId="0" borderId="17" xfId="0" applyNumberFormat="1" applyFont="1" applyBorder="1" applyAlignment="1">
      <alignment vertical="top"/>
    </xf>
    <xf numFmtId="2" fontId="29" fillId="0" borderId="18" xfId="0" applyNumberFormat="1" applyFont="1" applyBorder="1" applyAlignment="1">
      <alignment/>
    </xf>
    <xf numFmtId="0" fontId="18" fillId="0" borderId="15" xfId="0" applyFont="1" applyFill="1" applyBorder="1" applyAlignment="1">
      <alignment horizontal="right"/>
    </xf>
    <xf numFmtId="0" fontId="27" fillId="0" borderId="16" xfId="0" applyFont="1" applyFill="1" applyBorder="1" applyAlignment="1">
      <alignment/>
    </xf>
    <xf numFmtId="11" fontId="18" fillId="0" borderId="19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4" fillId="0" borderId="19" xfId="0" applyFont="1" applyBorder="1" applyAlignment="1">
      <alignment horizontal="right"/>
    </xf>
    <xf numFmtId="0" fontId="18" fillId="0" borderId="19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0" xfId="0" applyNumberFormat="1" applyAlignment="1">
      <alignment/>
    </xf>
    <xf numFmtId="2" fontId="18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Alignment="1">
      <alignment/>
    </xf>
    <xf numFmtId="0" fontId="18" fillId="0" borderId="0" xfId="0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2" fontId="24" fillId="0" borderId="2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2" fontId="25" fillId="0" borderId="21" xfId="0" applyNumberFormat="1" applyFont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24" fillId="0" borderId="2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/>
    </xf>
    <xf numFmtId="0" fontId="29" fillId="0" borderId="10" xfId="0" applyFont="1" applyFill="1" applyBorder="1" applyAlignment="1">
      <alignment horizontal="right"/>
    </xf>
    <xf numFmtId="0" fontId="29" fillId="0" borderId="22" xfId="0" applyFont="1" applyFill="1" applyBorder="1" applyAlignment="1">
      <alignment horizontal="right"/>
    </xf>
    <xf numFmtId="2" fontId="29" fillId="0" borderId="22" xfId="42" applyNumberFormat="1" applyFont="1" applyFill="1" applyBorder="1" applyAlignment="1" applyProtection="1">
      <alignment horizontal="right"/>
      <protection/>
    </xf>
    <xf numFmtId="0" fontId="29" fillId="0" borderId="14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29" fillId="0" borderId="12" xfId="0" applyFont="1" applyFill="1" applyBorder="1" applyAlignment="1">
      <alignment horizontal="right"/>
    </xf>
    <xf numFmtId="0" fontId="18" fillId="0" borderId="15" xfId="0" applyNumberFormat="1" applyFont="1" applyFill="1" applyBorder="1" applyAlignment="1" applyProtection="1">
      <alignment horizontal="center" vertical="top"/>
      <protection/>
    </xf>
    <xf numFmtId="2" fontId="29" fillId="0" borderId="12" xfId="0" applyNumberFormat="1" applyFont="1" applyFill="1" applyBorder="1" applyAlignment="1">
      <alignment horizontal="center" vertical="center" wrapText="1"/>
    </xf>
    <xf numFmtId="2" fontId="29" fillId="0" borderId="23" xfId="0" applyNumberFormat="1" applyFont="1" applyFill="1" applyBorder="1" applyAlignment="1">
      <alignment horizontal="center" vertical="center" wrapText="1"/>
    </xf>
    <xf numFmtId="2" fontId="29" fillId="0" borderId="12" xfId="42" applyNumberFormat="1" applyFont="1" applyFill="1" applyBorder="1" applyAlignment="1" applyProtection="1">
      <alignment horizontal="right"/>
      <protection/>
    </xf>
    <xf numFmtId="2" fontId="29" fillId="0" borderId="10" xfId="42" applyNumberFormat="1" applyFont="1" applyFill="1" applyBorder="1" applyAlignment="1" applyProtection="1">
      <alignment horizontal="right"/>
      <protection/>
    </xf>
    <xf numFmtId="0" fontId="29" fillId="0" borderId="1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18" fillId="0" borderId="0" xfId="0" applyNumberFormat="1" applyFont="1" applyFill="1" applyBorder="1" applyAlignment="1" applyProtection="1">
      <alignment horizontal="right"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zoomScalePageLayoutView="0" workbookViewId="0" topLeftCell="A4">
      <selection activeCell="B23" sqref="B23"/>
    </sheetView>
  </sheetViews>
  <sheetFormatPr defaultColWidth="9.140625" defaultRowHeight="12.75"/>
  <cols>
    <col min="1" max="1" width="11.28125" style="1" customWidth="1"/>
    <col min="2" max="2" width="40.57421875" style="1" customWidth="1"/>
    <col min="3" max="3" width="10.140625" style="1" customWidth="1"/>
    <col min="4" max="4" width="11.00390625" style="1" customWidth="1"/>
    <col min="5" max="5" width="12.00390625" style="1" customWidth="1"/>
    <col min="6" max="16384" width="9.140625" style="1" customWidth="1"/>
  </cols>
  <sheetData>
    <row r="1" ht="11.25" customHeight="1"/>
    <row r="2" spans="3:5" ht="12.75">
      <c r="C2" s="83" t="s">
        <v>0</v>
      </c>
      <c r="D2" s="83"/>
      <c r="E2" s="83"/>
    </row>
    <row r="3" spans="3:5" ht="12.75">
      <c r="C3" s="3"/>
      <c r="D3" s="3"/>
      <c r="E3" s="3"/>
    </row>
    <row r="4" spans="3:5" ht="12.75">
      <c r="C4" s="83" t="s">
        <v>1</v>
      </c>
      <c r="D4" s="83"/>
      <c r="E4" s="83"/>
    </row>
    <row r="5" spans="1:3" s="6" customFormat="1" ht="12.75">
      <c r="A5" s="4"/>
      <c r="B5" s="4"/>
      <c r="C5" s="5"/>
    </row>
    <row r="6" spans="1:3" s="6" customFormat="1" ht="12.75">
      <c r="A6" s="4"/>
      <c r="B6" s="4"/>
      <c r="C6" s="5"/>
    </row>
    <row r="7" spans="1:5" s="6" customFormat="1" ht="12.75">
      <c r="A7" s="4"/>
      <c r="B7" s="4"/>
      <c r="C7" s="5"/>
      <c r="E7" s="6" t="s">
        <v>2</v>
      </c>
    </row>
    <row r="8" spans="1:3" s="6" customFormat="1" ht="12.75">
      <c r="A8" s="4"/>
      <c r="B8" s="4"/>
      <c r="C8" s="7"/>
    </row>
    <row r="9" spans="1:3" s="6" customFormat="1" ht="12.75">
      <c r="A9" s="4"/>
      <c r="B9" s="8"/>
      <c r="C9" s="4"/>
    </row>
    <row r="10" spans="1:3" s="6" customFormat="1" ht="12.75">
      <c r="A10" s="4"/>
      <c r="B10" s="4"/>
      <c r="C10" s="5"/>
    </row>
    <row r="11" spans="1:5" s="6" customFormat="1" ht="25.5" customHeight="1">
      <c r="A11" s="84" t="s">
        <v>3</v>
      </c>
      <c r="B11" s="84"/>
      <c r="C11" s="84"/>
      <c r="D11" s="84"/>
      <c r="E11" s="84"/>
    </row>
    <row r="12" spans="2:3" s="6" customFormat="1" ht="12.75" customHeight="1">
      <c r="B12" s="9"/>
      <c r="C12" s="10"/>
    </row>
    <row r="13" spans="1:5" s="6" customFormat="1" ht="15" customHeight="1">
      <c r="A13" s="85" t="s">
        <v>51</v>
      </c>
      <c r="B13" s="85"/>
      <c r="C13" s="85"/>
      <c r="D13" s="85"/>
      <c r="E13" s="85"/>
    </row>
    <row r="14" spans="1:5" s="6" customFormat="1" ht="12.75">
      <c r="A14" s="90" t="s">
        <v>44</v>
      </c>
      <c r="B14" s="90"/>
      <c r="C14" s="90"/>
      <c r="D14" s="90"/>
      <c r="E14" s="90"/>
    </row>
    <row r="15" spans="1:5" s="6" customFormat="1" ht="12.75">
      <c r="A15" s="63" t="s">
        <v>45</v>
      </c>
      <c r="B15" s="63"/>
      <c r="C15" s="11"/>
      <c r="D15" s="11"/>
      <c r="E15" s="11"/>
    </row>
    <row r="16" spans="1:5" s="6" customFormat="1" ht="12.75">
      <c r="A16" s="63"/>
      <c r="B16" s="63"/>
      <c r="C16" s="11"/>
      <c r="D16" s="11"/>
      <c r="E16" s="11"/>
    </row>
    <row r="17" spans="1:5" s="6" customFormat="1" ht="12.75">
      <c r="A17" s="85" t="s">
        <v>46</v>
      </c>
      <c r="B17" s="85"/>
      <c r="C17" s="85"/>
      <c r="D17" s="85"/>
      <c r="E17" s="85"/>
    </row>
    <row r="18" spans="1:5" s="6" customFormat="1" ht="12.75" customHeight="1">
      <c r="A18" s="90" t="s">
        <v>44</v>
      </c>
      <c r="B18" s="90"/>
      <c r="C18" s="90"/>
      <c r="D18" s="90"/>
      <c r="E18" s="90"/>
    </row>
    <row r="19" spans="1:5" s="6" customFormat="1" ht="12.75" customHeight="1">
      <c r="A19" s="63" t="s">
        <v>47</v>
      </c>
      <c r="B19" s="63"/>
      <c r="C19" s="11"/>
      <c r="D19" s="11"/>
      <c r="E19" s="11"/>
    </row>
    <row r="21" spans="1:5" ht="52.5" customHeight="1">
      <c r="A21" s="12" t="s">
        <v>4</v>
      </c>
      <c r="B21" s="13" t="s">
        <v>5</v>
      </c>
      <c r="C21" s="91" t="s">
        <v>50</v>
      </c>
      <c r="D21" s="91"/>
      <c r="E21" s="91"/>
    </row>
    <row r="22" spans="1:5" ht="17.25" customHeight="1">
      <c r="A22" s="14">
        <v>1</v>
      </c>
      <c r="B22" s="74" t="s">
        <v>48</v>
      </c>
      <c r="C22" s="86">
        <f>apgDV!O35</f>
        <v>0</v>
      </c>
      <c r="D22" s="86"/>
      <c r="E22" s="86"/>
    </row>
    <row r="23" spans="1:5" ht="15" customHeight="1">
      <c r="A23" s="15"/>
      <c r="B23" s="75" t="s">
        <v>6</v>
      </c>
      <c r="C23" s="88">
        <f>SUM(C22:C22)</f>
        <v>0</v>
      </c>
      <c r="D23" s="88"/>
      <c r="E23" s="88"/>
    </row>
    <row r="24" spans="1:5" ht="15.75" customHeight="1">
      <c r="A24" s="16"/>
      <c r="B24" s="76" t="s">
        <v>7</v>
      </c>
      <c r="C24" s="89">
        <f>C23*0.21</f>
        <v>0</v>
      </c>
      <c r="D24" s="89"/>
      <c r="E24" s="89"/>
    </row>
    <row r="25" spans="1:5" ht="15.75">
      <c r="A25" s="16"/>
      <c r="B25" s="77" t="s">
        <v>8</v>
      </c>
      <c r="C25" s="88">
        <f>SUM(C23:C24)</f>
        <v>0</v>
      </c>
      <c r="D25" s="88"/>
      <c r="E25" s="88"/>
    </row>
    <row r="26" spans="1:5" ht="15.75">
      <c r="A26" s="16"/>
      <c r="B26" s="78" t="s">
        <v>9</v>
      </c>
      <c r="C26" s="88"/>
      <c r="D26" s="88"/>
      <c r="E26" s="88"/>
    </row>
    <row r="27" spans="1:5" ht="15.75">
      <c r="A27" s="16"/>
      <c r="B27" s="78" t="s">
        <v>10</v>
      </c>
      <c r="C27" s="88">
        <f>C25*0.015</f>
        <v>0</v>
      </c>
      <c r="D27" s="88"/>
      <c r="E27" s="88"/>
    </row>
    <row r="28" spans="1:5" ht="15.75">
      <c r="A28" s="16"/>
      <c r="B28" s="78" t="s">
        <v>11</v>
      </c>
      <c r="C28" s="88">
        <f>C25*0.015</f>
        <v>0</v>
      </c>
      <c r="D28" s="88"/>
      <c r="E28" s="88"/>
    </row>
    <row r="29" spans="1:5" ht="15.75">
      <c r="A29" s="17"/>
      <c r="B29" s="77" t="s">
        <v>8</v>
      </c>
      <c r="C29" s="88">
        <f>SUM(C25:C28)</f>
        <v>0</v>
      </c>
      <c r="D29" s="88"/>
      <c r="E29" s="88"/>
    </row>
    <row r="30" spans="2:4" ht="12.75">
      <c r="B30" s="33" t="s">
        <v>43</v>
      </c>
      <c r="C30" s="18"/>
      <c r="D30" s="1">
        <f>C29*0.702804</f>
        <v>0</v>
      </c>
    </row>
    <row r="31" spans="3:5" ht="12.75">
      <c r="C31" s="18"/>
      <c r="D31" s="19"/>
      <c r="E31" s="19"/>
    </row>
    <row r="32" spans="1:5" ht="12.75">
      <c r="A32" s="20" t="s">
        <v>29</v>
      </c>
      <c r="B32" s="21"/>
      <c r="C32" s="22"/>
      <c r="D32" s="23"/>
      <c r="E32" s="24"/>
    </row>
    <row r="33" spans="1:5" ht="18.75">
      <c r="A33" s="20"/>
      <c r="B33" s="25" t="s">
        <v>30</v>
      </c>
      <c r="C33" s="25"/>
      <c r="D33" s="26"/>
      <c r="E33" s="27"/>
    </row>
    <row r="34" spans="1:5" ht="15.75">
      <c r="A34" s="20"/>
      <c r="B34" s="27"/>
      <c r="C34" s="26"/>
      <c r="D34" s="26"/>
      <c r="E34" s="27"/>
    </row>
    <row r="35" spans="1:5" ht="15.75">
      <c r="A35" s="28"/>
      <c r="B35" s="26"/>
      <c r="C35" s="19"/>
      <c r="D35" s="27"/>
      <c r="E35" s="27"/>
    </row>
    <row r="36" spans="1:5" ht="12.75">
      <c r="A36" s="28"/>
      <c r="B36" s="23"/>
      <c r="C36" s="19"/>
      <c r="D36" s="24"/>
      <c r="E36" s="24"/>
    </row>
    <row r="37" spans="1:5" ht="12.75">
      <c r="A37" s="92" t="s">
        <v>12</v>
      </c>
      <c r="B37" s="92"/>
      <c r="C37" s="92"/>
      <c r="D37" s="92"/>
      <c r="E37" s="92"/>
    </row>
    <row r="38" spans="1:5" ht="25.5" customHeight="1">
      <c r="A38" s="87" t="s">
        <v>13</v>
      </c>
      <c r="B38" s="87"/>
      <c r="C38" s="87"/>
      <c r="D38" s="87"/>
      <c r="E38" s="87"/>
    </row>
  </sheetData>
  <sheetProtection selectLockedCells="1" selectUnlockedCells="1"/>
  <mergeCells count="18">
    <mergeCell ref="A17:E17"/>
    <mergeCell ref="A18:E18"/>
    <mergeCell ref="C21:E21"/>
    <mergeCell ref="A37:E37"/>
    <mergeCell ref="C25:E25"/>
    <mergeCell ref="C26:E26"/>
    <mergeCell ref="C27:E27"/>
    <mergeCell ref="C28:E28"/>
    <mergeCell ref="C2:E2"/>
    <mergeCell ref="C4:E4"/>
    <mergeCell ref="A11:E11"/>
    <mergeCell ref="A13:E13"/>
    <mergeCell ref="C22:E22"/>
    <mergeCell ref="A38:E38"/>
    <mergeCell ref="C29:E29"/>
    <mergeCell ref="C23:E23"/>
    <mergeCell ref="C24:E24"/>
    <mergeCell ref="A14:E14"/>
  </mergeCells>
  <printOptions/>
  <pageMargins left="0.9402777777777778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G46" sqref="G46"/>
    </sheetView>
  </sheetViews>
  <sheetFormatPr defaultColWidth="9.140625" defaultRowHeight="12.75"/>
  <cols>
    <col min="2" max="2" width="35.00390625" style="0" customWidth="1"/>
  </cols>
  <sheetData>
    <row r="1" spans="1:15" ht="12.75">
      <c r="A1" s="1"/>
      <c r="B1" s="21"/>
      <c r="C1" s="3"/>
      <c r="D1" s="3"/>
      <c r="E1" s="1"/>
      <c r="F1" s="1"/>
      <c r="G1" s="21"/>
      <c r="H1" s="21"/>
      <c r="I1" s="21"/>
      <c r="J1" s="1"/>
      <c r="K1" s="1"/>
      <c r="L1" s="1"/>
      <c r="M1" s="1"/>
      <c r="N1" s="1"/>
      <c r="O1" s="1"/>
    </row>
    <row r="2" spans="1:15" ht="12.75">
      <c r="A2" s="107" t="s">
        <v>60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2.75">
      <c r="A3" s="107" t="s">
        <v>48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12.75">
      <c r="A4" s="108" t="s">
        <v>14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ht="12.75">
      <c r="A5" s="92" t="s">
        <v>58</v>
      </c>
      <c r="B5" s="92"/>
      <c r="C5" s="92"/>
      <c r="D5" s="92"/>
      <c r="E5" s="92"/>
      <c r="F5" s="92"/>
      <c r="G5" s="92"/>
      <c r="H5" s="92"/>
      <c r="I5" s="2"/>
      <c r="J5" s="2"/>
      <c r="K5" s="2"/>
      <c r="L5" s="2"/>
      <c r="M5" s="2"/>
      <c r="N5" s="2"/>
      <c r="O5" s="2"/>
    </row>
    <row r="6" spans="1:15" ht="12.75">
      <c r="A6" s="109" t="s">
        <v>59</v>
      </c>
      <c r="B6" s="109"/>
      <c r="C6" s="109"/>
      <c r="D6" s="109"/>
      <c r="E6" s="109"/>
      <c r="F6" s="109"/>
      <c r="G6" s="109"/>
      <c r="H6" s="109"/>
      <c r="I6" s="29"/>
      <c r="J6" s="29"/>
      <c r="K6" s="29"/>
      <c r="L6" s="29"/>
      <c r="M6" s="29"/>
      <c r="N6" s="29"/>
      <c r="O6" s="29"/>
    </row>
    <row r="7" spans="1:15" ht="12.75">
      <c r="A7" s="35" t="s">
        <v>61</v>
      </c>
      <c r="B7" s="35"/>
      <c r="C7" s="30"/>
      <c r="D7" s="30"/>
      <c r="E7" s="31"/>
      <c r="F7" s="31"/>
      <c r="G7" s="31"/>
      <c r="H7" s="31"/>
      <c r="I7" s="29"/>
      <c r="J7" s="29"/>
      <c r="K7" s="29"/>
      <c r="L7" s="29"/>
      <c r="M7" s="29"/>
      <c r="N7" s="29"/>
      <c r="O7" s="29"/>
    </row>
    <row r="8" spans="1:15" ht="12.75">
      <c r="A8" s="109"/>
      <c r="B8" s="109"/>
      <c r="C8" s="30"/>
      <c r="D8" s="32"/>
      <c r="E8" s="20"/>
      <c r="F8" s="20"/>
      <c r="G8" s="20"/>
      <c r="H8" s="21"/>
      <c r="I8" s="29"/>
      <c r="J8" s="29"/>
      <c r="K8" s="29"/>
      <c r="L8" s="29"/>
      <c r="M8" s="29"/>
      <c r="N8" s="29"/>
      <c r="O8" s="29"/>
    </row>
    <row r="9" spans="1:15" ht="12.75">
      <c r="A9" s="109"/>
      <c r="B9" s="109"/>
      <c r="C9" s="109"/>
      <c r="D9" s="109"/>
      <c r="E9" s="109"/>
      <c r="F9" s="109"/>
      <c r="G9" s="109"/>
      <c r="H9" s="21"/>
      <c r="I9" s="29"/>
      <c r="J9" s="29"/>
      <c r="K9" s="29"/>
      <c r="L9" s="110" t="s">
        <v>49</v>
      </c>
      <c r="M9" s="110"/>
      <c r="N9" s="110"/>
      <c r="O9" s="42">
        <f>O35</f>
        <v>0</v>
      </c>
    </row>
    <row r="10" spans="1:15" ht="12.75">
      <c r="A10" s="43"/>
      <c r="B10" s="29"/>
      <c r="C10" s="44"/>
      <c r="D10" s="44"/>
      <c r="E10" s="44"/>
      <c r="F10" s="44"/>
      <c r="G10" s="44"/>
      <c r="H10" s="44"/>
      <c r="I10" s="44"/>
      <c r="J10" s="44"/>
      <c r="K10" s="99"/>
      <c r="L10" s="99"/>
      <c r="M10" s="99"/>
      <c r="N10" s="99"/>
      <c r="O10" s="99"/>
    </row>
    <row r="11" spans="1:15" ht="12.75">
      <c r="A11" s="104" t="s">
        <v>15</v>
      </c>
      <c r="B11" s="104" t="s">
        <v>16</v>
      </c>
      <c r="C11" s="104" t="s">
        <v>17</v>
      </c>
      <c r="D11" s="100" t="s">
        <v>18</v>
      </c>
      <c r="E11" s="100" t="s">
        <v>19</v>
      </c>
      <c r="F11" s="100"/>
      <c r="G11" s="100"/>
      <c r="H11" s="100"/>
      <c r="I11" s="100"/>
      <c r="J11" s="100"/>
      <c r="K11" s="101" t="s">
        <v>20</v>
      </c>
      <c r="L11" s="101"/>
      <c r="M11" s="101"/>
      <c r="N11" s="101"/>
      <c r="O11" s="101"/>
    </row>
    <row r="12" spans="1:15" ht="87.75" customHeight="1">
      <c r="A12" s="104"/>
      <c r="B12" s="104"/>
      <c r="C12" s="104"/>
      <c r="D12" s="100"/>
      <c r="E12" s="37" t="s">
        <v>21</v>
      </c>
      <c r="F12" s="37" t="s">
        <v>38</v>
      </c>
      <c r="G12" s="38" t="s">
        <v>39</v>
      </c>
      <c r="H12" s="38" t="s">
        <v>40</v>
      </c>
      <c r="I12" s="38" t="s">
        <v>41</v>
      </c>
      <c r="J12" s="38" t="s">
        <v>42</v>
      </c>
      <c r="K12" s="38" t="s">
        <v>22</v>
      </c>
      <c r="L12" s="38" t="s">
        <v>39</v>
      </c>
      <c r="M12" s="38" t="s">
        <v>40</v>
      </c>
      <c r="N12" s="38" t="s">
        <v>41</v>
      </c>
      <c r="O12" s="38" t="s">
        <v>42</v>
      </c>
    </row>
    <row r="13" spans="1:18" ht="12.75">
      <c r="A13" s="39">
        <v>1</v>
      </c>
      <c r="B13" s="39">
        <v>2</v>
      </c>
      <c r="C13" s="40">
        <v>3</v>
      </c>
      <c r="D13" s="41">
        <v>4</v>
      </c>
      <c r="E13" s="41">
        <v>5</v>
      </c>
      <c r="F13" s="41">
        <v>6</v>
      </c>
      <c r="G13" s="41">
        <v>7</v>
      </c>
      <c r="H13" s="41">
        <v>8</v>
      </c>
      <c r="I13" s="41">
        <v>9</v>
      </c>
      <c r="J13" s="41">
        <v>10</v>
      </c>
      <c r="K13" s="41">
        <v>11</v>
      </c>
      <c r="L13" s="41">
        <v>12</v>
      </c>
      <c r="M13" s="41">
        <v>13</v>
      </c>
      <c r="N13" s="41">
        <v>14</v>
      </c>
      <c r="O13" s="41">
        <v>15</v>
      </c>
      <c r="R13" s="81"/>
    </row>
    <row r="14" spans="1:18" ht="30">
      <c r="A14" s="52">
        <v>1</v>
      </c>
      <c r="B14" s="53" t="s">
        <v>31</v>
      </c>
      <c r="C14" s="54" t="s">
        <v>27</v>
      </c>
      <c r="D14" s="55">
        <f>100+65+23</f>
        <v>188</v>
      </c>
      <c r="E14" s="56"/>
      <c r="F14" s="56"/>
      <c r="G14" s="57"/>
      <c r="H14" s="58"/>
      <c r="I14" s="57"/>
      <c r="J14" s="59">
        <f>SUM(G14:I14)</f>
        <v>0</v>
      </c>
      <c r="K14" s="60">
        <f>ROUND(D14*E14,2)</f>
        <v>0</v>
      </c>
      <c r="L14" s="57">
        <f>ROUND(D14*G14,2)</f>
        <v>0</v>
      </c>
      <c r="M14" s="55">
        <f>ROUND(D14*H14,2)</f>
        <v>0</v>
      </c>
      <c r="N14" s="57">
        <f>ROUND(D14*I14,2)</f>
        <v>0</v>
      </c>
      <c r="O14" s="59">
        <f>SUM(L14:N14)</f>
        <v>0</v>
      </c>
      <c r="R14" s="80"/>
    </row>
    <row r="15" spans="1:18" ht="30">
      <c r="A15" s="52">
        <v>2</v>
      </c>
      <c r="B15" s="53" t="s">
        <v>32</v>
      </c>
      <c r="C15" s="54" t="s">
        <v>27</v>
      </c>
      <c r="D15" s="61">
        <f>2+4</f>
        <v>6</v>
      </c>
      <c r="E15" s="60"/>
      <c r="F15" s="56"/>
      <c r="G15" s="57"/>
      <c r="H15" s="60"/>
      <c r="I15" s="57"/>
      <c r="J15" s="59">
        <f>SUM(G15:I15)</f>
        <v>0</v>
      </c>
      <c r="K15" s="60">
        <f>ROUND(D15*E15,2)</f>
        <v>0</v>
      </c>
      <c r="L15" s="57">
        <f>ROUND(D15*G15,2)</f>
        <v>0</v>
      </c>
      <c r="M15" s="55">
        <f>ROUND(D15*H15,2)</f>
        <v>0</v>
      </c>
      <c r="N15" s="57">
        <f>ROUND(D15*I15,2)</f>
        <v>0</v>
      </c>
      <c r="O15" s="59">
        <f>SUM(L15:N15)</f>
        <v>0</v>
      </c>
      <c r="R15" s="80"/>
    </row>
    <row r="16" spans="1:18" ht="30">
      <c r="A16" s="52">
        <v>3</v>
      </c>
      <c r="B16" s="53" t="s">
        <v>33</v>
      </c>
      <c r="C16" s="54" t="s">
        <v>27</v>
      </c>
      <c r="D16" s="55">
        <f>23+14+10</f>
        <v>47</v>
      </c>
      <c r="E16" s="56"/>
      <c r="F16" s="56"/>
      <c r="G16" s="57"/>
      <c r="H16" s="62"/>
      <c r="I16" s="57"/>
      <c r="J16" s="59">
        <f>SUM(G16:I16)</f>
        <v>0</v>
      </c>
      <c r="K16" s="60">
        <f>ROUND(D16*E16,2)</f>
        <v>0</v>
      </c>
      <c r="L16" s="57">
        <f>ROUND(D16*G16,2)</f>
        <v>0</v>
      </c>
      <c r="M16" s="55">
        <f>ROUND(D16*H16,2)</f>
        <v>0</v>
      </c>
      <c r="N16" s="57">
        <f>ROUND(D16*I16,2)</f>
        <v>0</v>
      </c>
      <c r="O16" s="59">
        <f>SUM(L16:N16)</f>
        <v>0</v>
      </c>
      <c r="R16" s="80"/>
    </row>
    <row r="17" spans="1:18" ht="30">
      <c r="A17" s="52">
        <v>4</v>
      </c>
      <c r="B17" s="53" t="s">
        <v>54</v>
      </c>
      <c r="C17" s="54" t="s">
        <v>27</v>
      </c>
      <c r="D17" s="55">
        <f>34+54+23</f>
        <v>111</v>
      </c>
      <c r="E17" s="56"/>
      <c r="F17" s="56"/>
      <c r="G17" s="57"/>
      <c r="H17" s="62"/>
      <c r="I17" s="57"/>
      <c r="J17" s="59">
        <f>SUM(G17:I17)</f>
        <v>0</v>
      </c>
      <c r="K17" s="60">
        <f>ROUND(D17*E17,2)</f>
        <v>0</v>
      </c>
      <c r="L17" s="57">
        <f>ROUND(D17*G17,2)</f>
        <v>0</v>
      </c>
      <c r="M17" s="55">
        <f>ROUND(D17*H17,2)</f>
        <v>0</v>
      </c>
      <c r="N17" s="57">
        <f>ROUND(D17*I17,2)</f>
        <v>0</v>
      </c>
      <c r="O17" s="59">
        <f>SUM(L17:N17)</f>
        <v>0</v>
      </c>
      <c r="R17" s="80"/>
    </row>
    <row r="18" spans="1:18" ht="30">
      <c r="A18" s="52">
        <v>5</v>
      </c>
      <c r="B18" s="53" t="s">
        <v>34</v>
      </c>
      <c r="C18" s="54" t="s">
        <v>27</v>
      </c>
      <c r="D18" s="55">
        <f>5+1</f>
        <v>6</v>
      </c>
      <c r="E18" s="56"/>
      <c r="F18" s="56"/>
      <c r="G18" s="57"/>
      <c r="H18" s="62"/>
      <c r="I18" s="57"/>
      <c r="J18" s="59">
        <f aca="true" t="shared" si="0" ref="J18:J25">SUM(G18:I18)</f>
        <v>0</v>
      </c>
      <c r="K18" s="60">
        <f aca="true" t="shared" si="1" ref="K18:K25">ROUND(D18*E18,2)</f>
        <v>0</v>
      </c>
      <c r="L18" s="57">
        <f aca="true" t="shared" si="2" ref="L18:L25">ROUND(D18*G18,2)</f>
        <v>0</v>
      </c>
      <c r="M18" s="55">
        <f aca="true" t="shared" si="3" ref="M18:M25">ROUND(D18*H18,2)</f>
        <v>0</v>
      </c>
      <c r="N18" s="57">
        <f aca="true" t="shared" si="4" ref="N18:N25">ROUND(D18*I18,2)</f>
        <v>0</v>
      </c>
      <c r="O18" s="59">
        <f aca="true" t="shared" si="5" ref="O18:O25">SUM(L18:N18)</f>
        <v>0</v>
      </c>
      <c r="R18" s="80"/>
    </row>
    <row r="19" spans="1:18" ht="30">
      <c r="A19" s="52">
        <v>6</v>
      </c>
      <c r="B19" s="53" t="s">
        <v>35</v>
      </c>
      <c r="C19" s="54" t="s">
        <v>27</v>
      </c>
      <c r="D19" s="55">
        <f>13+42+9</f>
        <v>64</v>
      </c>
      <c r="E19" s="56"/>
      <c r="F19" s="56"/>
      <c r="G19" s="57"/>
      <c r="H19" s="62"/>
      <c r="I19" s="57"/>
      <c r="J19" s="59">
        <f t="shared" si="0"/>
        <v>0</v>
      </c>
      <c r="K19" s="60">
        <f t="shared" si="1"/>
        <v>0</v>
      </c>
      <c r="L19" s="57">
        <f t="shared" si="2"/>
        <v>0</v>
      </c>
      <c r="M19" s="55">
        <f t="shared" si="3"/>
        <v>0</v>
      </c>
      <c r="N19" s="57">
        <f t="shared" si="4"/>
        <v>0</v>
      </c>
      <c r="O19" s="59">
        <f t="shared" si="5"/>
        <v>0</v>
      </c>
      <c r="R19" s="80"/>
    </row>
    <row r="20" spans="1:18" ht="30">
      <c r="A20" s="52">
        <v>7</v>
      </c>
      <c r="B20" s="53" t="s">
        <v>52</v>
      </c>
      <c r="C20" s="54" t="s">
        <v>27</v>
      </c>
      <c r="D20" s="55">
        <f>3+7+2</f>
        <v>12</v>
      </c>
      <c r="E20" s="56"/>
      <c r="F20" s="56"/>
      <c r="G20" s="57"/>
      <c r="H20" s="62"/>
      <c r="I20" s="57"/>
      <c r="J20" s="59">
        <f t="shared" si="0"/>
        <v>0</v>
      </c>
      <c r="K20" s="60">
        <f t="shared" si="1"/>
        <v>0</v>
      </c>
      <c r="L20" s="57">
        <f t="shared" si="2"/>
        <v>0</v>
      </c>
      <c r="M20" s="55">
        <f t="shared" si="3"/>
        <v>0</v>
      </c>
      <c r="N20" s="57">
        <f t="shared" si="4"/>
        <v>0</v>
      </c>
      <c r="O20" s="59">
        <f t="shared" si="5"/>
        <v>0</v>
      </c>
      <c r="R20" s="80"/>
    </row>
    <row r="21" spans="1:18" ht="30">
      <c r="A21" s="52">
        <v>8</v>
      </c>
      <c r="B21" s="53" t="s">
        <v>55</v>
      </c>
      <c r="C21" s="54" t="s">
        <v>27</v>
      </c>
      <c r="D21" s="55">
        <f>1+7</f>
        <v>8</v>
      </c>
      <c r="E21" s="56"/>
      <c r="F21" s="56"/>
      <c r="G21" s="57"/>
      <c r="H21" s="62"/>
      <c r="I21" s="57"/>
      <c r="J21" s="59">
        <f t="shared" si="0"/>
        <v>0</v>
      </c>
      <c r="K21" s="60">
        <f t="shared" si="1"/>
        <v>0</v>
      </c>
      <c r="L21" s="57">
        <f t="shared" si="2"/>
        <v>0</v>
      </c>
      <c r="M21" s="55">
        <f t="shared" si="3"/>
        <v>0</v>
      </c>
      <c r="N21" s="57">
        <f t="shared" si="4"/>
        <v>0</v>
      </c>
      <c r="O21" s="59">
        <f t="shared" si="5"/>
        <v>0</v>
      </c>
      <c r="R21" s="80"/>
    </row>
    <row r="22" spans="1:18" ht="30">
      <c r="A22" s="52">
        <v>9</v>
      </c>
      <c r="B22" s="53" t="s">
        <v>56</v>
      </c>
      <c r="C22" s="54" t="s">
        <v>27</v>
      </c>
      <c r="D22" s="55">
        <v>1</v>
      </c>
      <c r="E22" s="56"/>
      <c r="F22" s="56"/>
      <c r="G22" s="57"/>
      <c r="H22" s="62"/>
      <c r="I22" s="57"/>
      <c r="J22" s="59">
        <f t="shared" si="0"/>
        <v>0</v>
      </c>
      <c r="K22" s="60">
        <f t="shared" si="1"/>
        <v>0</v>
      </c>
      <c r="L22" s="57">
        <f t="shared" si="2"/>
        <v>0</v>
      </c>
      <c r="M22" s="55">
        <f t="shared" si="3"/>
        <v>0</v>
      </c>
      <c r="N22" s="57">
        <f t="shared" si="4"/>
        <v>0</v>
      </c>
      <c r="O22" s="59">
        <f t="shared" si="5"/>
        <v>0</v>
      </c>
      <c r="R22" s="80"/>
    </row>
    <row r="23" spans="1:18" ht="30">
      <c r="A23" s="52">
        <v>10</v>
      </c>
      <c r="B23" s="53" t="s">
        <v>53</v>
      </c>
      <c r="C23" s="54" t="s">
        <v>27</v>
      </c>
      <c r="D23" s="55">
        <f>3+14</f>
        <v>17</v>
      </c>
      <c r="E23" s="56"/>
      <c r="F23" s="56"/>
      <c r="G23" s="57"/>
      <c r="H23" s="62"/>
      <c r="I23" s="57"/>
      <c r="J23" s="59">
        <f t="shared" si="0"/>
        <v>0</v>
      </c>
      <c r="K23" s="60">
        <f t="shared" si="1"/>
        <v>0</v>
      </c>
      <c r="L23" s="57">
        <f t="shared" si="2"/>
        <v>0</v>
      </c>
      <c r="M23" s="55">
        <f t="shared" si="3"/>
        <v>0</v>
      </c>
      <c r="N23" s="57">
        <f t="shared" si="4"/>
        <v>0</v>
      </c>
      <c r="O23" s="59">
        <f t="shared" si="5"/>
        <v>0</v>
      </c>
      <c r="R23" s="80"/>
    </row>
    <row r="24" spans="1:18" ht="30">
      <c r="A24" s="52">
        <v>11</v>
      </c>
      <c r="B24" s="53" t="s">
        <v>57</v>
      </c>
      <c r="C24" s="54" t="s">
        <v>27</v>
      </c>
      <c r="D24" s="55">
        <v>7</v>
      </c>
      <c r="E24" s="56"/>
      <c r="F24" s="56"/>
      <c r="G24" s="57"/>
      <c r="H24" s="62"/>
      <c r="I24" s="57"/>
      <c r="J24" s="59">
        <f>SUM(G24:I24)</f>
        <v>0</v>
      </c>
      <c r="K24" s="60">
        <f>ROUND(D24*E24,2)</f>
        <v>0</v>
      </c>
      <c r="L24" s="57">
        <f>ROUND(D24*G24,2)</f>
        <v>0</v>
      </c>
      <c r="M24" s="55">
        <f>ROUND(D24*H24,2)</f>
        <v>0</v>
      </c>
      <c r="N24" s="57">
        <f>ROUND(D24*I24,2)</f>
        <v>0</v>
      </c>
      <c r="O24" s="59">
        <f>SUM(L24:N24)</f>
        <v>0</v>
      </c>
      <c r="R24" s="80"/>
    </row>
    <row r="25" spans="1:18" ht="30">
      <c r="A25" s="52">
        <v>12</v>
      </c>
      <c r="B25" s="53" t="s">
        <v>36</v>
      </c>
      <c r="C25" s="54" t="s">
        <v>27</v>
      </c>
      <c r="D25" s="55">
        <v>20</v>
      </c>
      <c r="E25" s="56"/>
      <c r="F25" s="56"/>
      <c r="G25" s="57"/>
      <c r="H25" s="62"/>
      <c r="I25" s="57"/>
      <c r="J25" s="59">
        <f t="shared" si="0"/>
        <v>0</v>
      </c>
      <c r="K25" s="60">
        <f t="shared" si="1"/>
        <v>0</v>
      </c>
      <c r="L25" s="57">
        <f t="shared" si="2"/>
        <v>0</v>
      </c>
      <c r="M25" s="55">
        <f t="shared" si="3"/>
        <v>0</v>
      </c>
      <c r="N25" s="57">
        <f t="shared" si="4"/>
        <v>0</v>
      </c>
      <c r="O25" s="59">
        <f t="shared" si="5"/>
        <v>0</v>
      </c>
      <c r="R25" s="80"/>
    </row>
    <row r="26" spans="1:15" ht="15">
      <c r="A26" s="52"/>
      <c r="B26" s="53"/>
      <c r="C26" s="54"/>
      <c r="D26" s="55"/>
      <c r="E26" s="56"/>
      <c r="F26" s="56"/>
      <c r="G26" s="57"/>
      <c r="H26" s="62"/>
      <c r="I26" s="57"/>
      <c r="J26" s="59"/>
      <c r="K26" s="60"/>
      <c r="L26" s="57"/>
      <c r="M26" s="55"/>
      <c r="N26" s="57"/>
      <c r="O26" s="59"/>
    </row>
    <row r="27" spans="1:15" ht="15">
      <c r="A27" s="52"/>
      <c r="B27" s="53"/>
      <c r="C27" s="54"/>
      <c r="D27" s="55"/>
      <c r="E27" s="56"/>
      <c r="F27" s="56"/>
      <c r="G27" s="57"/>
      <c r="H27" s="62"/>
      <c r="I27" s="57"/>
      <c r="J27" s="59"/>
      <c r="K27" s="60"/>
      <c r="L27" s="57"/>
      <c r="M27" s="55"/>
      <c r="N27" s="57"/>
      <c r="O27" s="59"/>
    </row>
    <row r="28" spans="1:15" ht="12.75">
      <c r="A28" s="64"/>
      <c r="B28" s="65"/>
      <c r="C28" s="34"/>
      <c r="D28" s="34">
        <f>SUM(D14:D25)</f>
        <v>487</v>
      </c>
      <c r="E28" s="65"/>
      <c r="F28" s="65"/>
      <c r="G28" s="102" t="s">
        <v>23</v>
      </c>
      <c r="H28" s="102"/>
      <c r="I28" s="102"/>
      <c r="J28" s="102"/>
      <c r="K28" s="45">
        <f>SUM(K14:K27)</f>
        <v>0</v>
      </c>
      <c r="L28" s="45">
        <f>SUM(L14:L27)</f>
        <v>0</v>
      </c>
      <c r="M28" s="45">
        <f>SUM(M14:M27)</f>
        <v>0</v>
      </c>
      <c r="N28" s="45">
        <f>SUM(N14:N27)</f>
        <v>0</v>
      </c>
      <c r="O28" s="45">
        <f>SUM(O14:O27)</f>
        <v>0</v>
      </c>
    </row>
    <row r="29" spans="1:15" ht="13.5" thickBot="1">
      <c r="A29" s="103" t="s">
        <v>28</v>
      </c>
      <c r="B29" s="103"/>
      <c r="C29" s="103"/>
      <c r="D29" s="103"/>
      <c r="E29" s="103"/>
      <c r="F29" s="103"/>
      <c r="G29" s="103"/>
      <c r="H29" s="103"/>
      <c r="I29" s="103"/>
      <c r="J29" s="103"/>
      <c r="K29" s="46"/>
      <c r="L29" s="46">
        <f>ROUND(L28*3%,2)</f>
        <v>0</v>
      </c>
      <c r="M29" s="46">
        <f>ROUND(M28*3%,2)</f>
        <v>0</v>
      </c>
      <c r="N29" s="46"/>
      <c r="O29" s="47">
        <f>M29+L29</f>
        <v>0</v>
      </c>
    </row>
    <row r="30" spans="1:15" ht="13.5" thickBot="1">
      <c r="A30" s="95" t="s">
        <v>24</v>
      </c>
      <c r="B30" s="95"/>
      <c r="C30" s="95"/>
      <c r="D30" s="95"/>
      <c r="E30" s="95"/>
      <c r="F30" s="95"/>
      <c r="G30" s="95"/>
      <c r="H30" s="95"/>
      <c r="I30" s="95"/>
      <c r="J30" s="95"/>
      <c r="K30" s="48"/>
      <c r="L30" s="48">
        <f>SUM(L28:L29)</f>
        <v>0</v>
      </c>
      <c r="M30" s="48">
        <f>SUM(M28:M29)</f>
        <v>0</v>
      </c>
      <c r="N30" s="48">
        <f>SUM(N28:N29)</f>
        <v>0</v>
      </c>
      <c r="O30" s="49">
        <f>SUM(O28:O29)</f>
        <v>0</v>
      </c>
    </row>
    <row r="31" spans="1:15" ht="12.75">
      <c r="A31" s="96" t="s">
        <v>62</v>
      </c>
      <c r="B31" s="96"/>
      <c r="C31" s="96"/>
      <c r="D31" s="96"/>
      <c r="E31" s="96"/>
      <c r="F31" s="96"/>
      <c r="G31" s="96"/>
      <c r="H31" s="96"/>
      <c r="I31" s="96"/>
      <c r="J31" s="96"/>
      <c r="K31" s="50"/>
      <c r="L31" s="50">
        <f>ROUND(L30*0.08,2)</f>
        <v>0</v>
      </c>
      <c r="M31" s="50">
        <f>ROUND(M30*0.08,2)</f>
        <v>0</v>
      </c>
      <c r="N31" s="50">
        <f>ROUND(N30*0.08,2)</f>
        <v>0</v>
      </c>
      <c r="O31" s="50">
        <f>ROUND(O30*0.08,2)</f>
        <v>0</v>
      </c>
    </row>
    <row r="32" spans="1:15" ht="12.75">
      <c r="A32" s="97" t="s">
        <v>25</v>
      </c>
      <c r="B32" s="97"/>
      <c r="C32" s="97"/>
      <c r="D32" s="97"/>
      <c r="E32" s="97"/>
      <c r="F32" s="97"/>
      <c r="G32" s="97"/>
      <c r="H32" s="97"/>
      <c r="I32" s="97"/>
      <c r="J32" s="97"/>
      <c r="K32" s="66"/>
      <c r="O32" s="67">
        <f>ROUND(O31*0.05,2)</f>
        <v>0</v>
      </c>
    </row>
    <row r="33" spans="1:15" ht="12.75">
      <c r="A33" s="98" t="s">
        <v>63</v>
      </c>
      <c r="B33" s="98"/>
      <c r="C33" s="98"/>
      <c r="D33" s="98"/>
      <c r="E33" s="98"/>
      <c r="F33" s="98"/>
      <c r="G33" s="98"/>
      <c r="H33" s="98"/>
      <c r="I33" s="98"/>
      <c r="J33" s="98"/>
      <c r="K33" s="66"/>
      <c r="L33" s="66">
        <f>ROUND(L30*0.06,2)</f>
        <v>0</v>
      </c>
      <c r="M33" s="66">
        <f>ROUND(M30*0.06,2)</f>
        <v>0</v>
      </c>
      <c r="N33" s="66">
        <f>ROUND(N30*0.06,2)</f>
        <v>0</v>
      </c>
      <c r="O33" s="68">
        <f>SUM(L33:N33)</f>
        <v>0</v>
      </c>
    </row>
    <row r="34" spans="1:15" ht="13.5" thickBot="1">
      <c r="A34" s="93" t="s">
        <v>37</v>
      </c>
      <c r="B34" s="93"/>
      <c r="C34" s="93"/>
      <c r="D34" s="93"/>
      <c r="E34" s="93"/>
      <c r="F34" s="93"/>
      <c r="G34" s="93"/>
      <c r="H34" s="93"/>
      <c r="I34" s="93"/>
      <c r="J34" s="93"/>
      <c r="K34" s="51"/>
      <c r="L34" s="46">
        <f>ROUND((L30)*0.2359,2)</f>
        <v>0</v>
      </c>
      <c r="M34" s="46"/>
      <c r="N34" s="46"/>
      <c r="O34" s="47">
        <f>L34</f>
        <v>0</v>
      </c>
    </row>
    <row r="35" spans="1:15" ht="13.5" thickBot="1">
      <c r="A35" s="94" t="s">
        <v>26</v>
      </c>
      <c r="B35" s="94"/>
      <c r="C35" s="94"/>
      <c r="D35" s="94"/>
      <c r="E35" s="94"/>
      <c r="F35" s="94"/>
      <c r="G35" s="94"/>
      <c r="H35" s="94"/>
      <c r="I35" s="94"/>
      <c r="J35" s="94"/>
      <c r="K35" s="69"/>
      <c r="L35" s="70">
        <f>L34+L33+L31+L30</f>
        <v>0</v>
      </c>
      <c r="M35" s="70">
        <f>SUM(M30:M34)</f>
        <v>0</v>
      </c>
      <c r="N35" s="70">
        <f>SUM(N30:N34)</f>
        <v>0</v>
      </c>
      <c r="O35" s="71">
        <f>O30+O31+O33+O34</f>
        <v>0</v>
      </c>
    </row>
    <row r="36" spans="1:15" ht="13.5" thickBo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79"/>
      <c r="L36" s="48"/>
      <c r="M36" s="48"/>
      <c r="N36" s="48"/>
      <c r="O36" s="49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6" ht="12.75">
      <c r="A38" s="20" t="s">
        <v>29</v>
      </c>
      <c r="B38" s="21"/>
      <c r="C38" s="72"/>
      <c r="D38" s="36"/>
      <c r="E38" s="36"/>
      <c r="F38" s="36"/>
      <c r="G38" s="106"/>
      <c r="H38" s="106"/>
      <c r="I38" s="35"/>
      <c r="J38" s="1"/>
      <c r="K38" s="1"/>
      <c r="L38" s="1"/>
      <c r="M38" s="1"/>
      <c r="N38" s="1"/>
      <c r="O38" s="1"/>
      <c r="P38" s="80"/>
    </row>
    <row r="39" spans="1:15" ht="18.75">
      <c r="A39" s="20"/>
      <c r="B39" s="20"/>
      <c r="C39" s="73" t="s">
        <v>30</v>
      </c>
      <c r="D39" s="73"/>
      <c r="E39" s="73"/>
      <c r="F39" s="73"/>
      <c r="G39" s="73"/>
      <c r="H39" s="73"/>
      <c r="I39" s="28"/>
      <c r="J39" s="1"/>
      <c r="K39" s="1"/>
      <c r="L39" s="1"/>
      <c r="M39" s="1"/>
      <c r="N39" s="1"/>
      <c r="O39" s="82"/>
    </row>
  </sheetData>
  <sheetProtection/>
  <mergeCells count="25">
    <mergeCell ref="A36:J36"/>
    <mergeCell ref="G38:H38"/>
    <mergeCell ref="A2:O2"/>
    <mergeCell ref="A3:O3"/>
    <mergeCell ref="A4:O4"/>
    <mergeCell ref="A5:H5"/>
    <mergeCell ref="A6:H6"/>
    <mergeCell ref="A8:B8"/>
    <mergeCell ref="A9:G9"/>
    <mergeCell ref="L9:N9"/>
    <mergeCell ref="K10:O10"/>
    <mergeCell ref="E11:J11"/>
    <mergeCell ref="K11:O11"/>
    <mergeCell ref="G28:J28"/>
    <mergeCell ref="A29:J29"/>
    <mergeCell ref="A11:A12"/>
    <mergeCell ref="B11:B12"/>
    <mergeCell ref="C11:C12"/>
    <mergeCell ref="D11:D12"/>
    <mergeCell ref="A34:J34"/>
    <mergeCell ref="A35:J35"/>
    <mergeCell ref="A30:J30"/>
    <mergeCell ref="A31:J31"/>
    <mergeCell ref="A32:J32"/>
    <mergeCell ref="A33:J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Raimonds</dc:creator>
  <cp:keywords/>
  <dc:description/>
  <cp:lastModifiedBy>RNP</cp:lastModifiedBy>
  <cp:lastPrinted>2012-11-04T12:01:34Z</cp:lastPrinted>
  <dcterms:created xsi:type="dcterms:W3CDTF">2012-10-30T08:39:04Z</dcterms:created>
  <dcterms:modified xsi:type="dcterms:W3CDTF">2014-10-14T07:55:41Z</dcterms:modified>
  <cp:category/>
  <cp:version/>
  <cp:contentType/>
  <cp:contentStatus/>
</cp:coreProperties>
</file>