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6" rupBuild="9303"/>
  <workbookPr/>
  <bookViews>
    <workbookView xWindow="-120" yWindow="-120" windowWidth="29040" windowHeight="15840" activeTab="0"/>
  </bookViews>
  <sheets>
    <sheet name="Sheet1" sheetId="1" r:id="rId3"/>
  </sheets>
  <definedNames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</calcChain>
</file>

<file path=xl/sharedStrings.xml><?xml version="1.0" encoding="utf-8"?>
<sst xmlns="http://schemas.openxmlformats.org/spreadsheetml/2006/main" count="335" uniqueCount="335">
  <si>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</si>
  <si>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</si>
  <si>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</si>
  <si>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</si>
  <si>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</si>
  <si>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</si>
  <si>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</si>
  <si>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</si>
  <si>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</si>
  <si>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</si>
  <si>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</si>
  <si>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</si>
  <si>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</si>
  <si>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</si>
  <si>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</si>
  <si>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</si>
  <si>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</si>
  <si>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</si>
  <si>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</si>
  <si>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</si>
  <si>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</si>
  <si>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</si>
  <si>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</si>
  <si>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</si>
  <si>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</si>
  <si>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</si>
  <si>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</si>
  <si>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</si>
  <si>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</si>
  <si>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</si>
  <si>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</si>
  <si>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</si>
  <si>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</si>
  <si>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</si>
  <si>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</si>
  <si>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</si>
  <si>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</si>
  <si>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</si>
  <si>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</si>
  <si>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</si>
  <si>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</si>
  <si>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</si>
  <si>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</si>
  <si>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</si>
  <si>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</si>
  <si>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</si>
  <si>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</si>
  <si>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</si>
  <si>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  9.4.6.0.</t>
  </si>
  <si>
    <t xml:space="preserve">    9.4.9.0.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</si>
  <si>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</si>
  <si>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</si>
  <si>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</si>
  <si>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</si>
  <si>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</si>
  <si>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</si>
  <si>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</si>
  <si>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</si>
  <si>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</si>
  <si>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</si>
  <si>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</si>
  <si>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</si>
  <si>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</si>
  <si>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</si>
  <si>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</si>
  <si>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</si>
  <si>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</si>
  <si>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</si>
  <si>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</si>
  <si>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</si>
  <si>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</si>
  <si>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</si>
  <si>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</si>
  <si>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</si>
  <si>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</si>
  <si>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</si>
  <si>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</si>
  <si>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</si>
  <si>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</si>
  <si>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</si>
  <si>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</si>
  <si>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</si>
  <si>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</si>
  <si>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</si>
  <si>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</si>
  <si>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</si>
  <si>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</si>
  <si>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</si>
  <si>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</si>
  <si>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</si>
  <si>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</si>
  <si>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</si>
  <si>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</si>
  <si>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</si>
  <si>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</si>
  <si>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</si>
  <si>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</si>
  <si>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</si>
  <si>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</si>
  <si>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</si>
  <si>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</si>
  <si>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</si>
  <si>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</si>
  <si>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  Valsts nodeva par speciālu atļauju (licenču) izsniegšanu</t>
  </si>
  <si>
    <t xml:space="preserve">    Pārējās valsts nodevas, kuras ieskaita pašvaldību budžetā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</si>
  <si>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</si>
  <si>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</si>
  <si>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</si>
  <si>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</si>
  <si>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</si>
  <si>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</si>
  <si>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</si>
  <si>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</si>
  <si>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</si>
  <si>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</si>
  <si>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</si>
  <si>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</si>
  <si>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</si>
  <si>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</si>
  <si>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</si>
  <si>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</si>
  <si>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</si>
  <si>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</si>
  <si>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</si>
  <si>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</si>
  <si>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</si>
  <si>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</si>
  <si>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</si>
  <si>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</si>
  <si>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</si>
  <si>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</si>
  <si>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</si>
  <si>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</si>
  <si>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</si>
  <si>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</si>
  <si>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</si>
  <si>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</si>
  <si>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</si>
  <si>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</si>
  <si>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</si>
  <si>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</si>
  <si>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</si>
  <si>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</si>
  <si>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</si>
  <si>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</si>
  <si>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</si>
  <si>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</si>
  <si>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</si>
  <si>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</si>
  <si>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</si>
  <si>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</si>
  <si>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</si>
  <si>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</si>
  <si>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</si>
  <si>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</si>
  <si>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</si>
  <si>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</si>
  <si>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</si>
  <si>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</si>
  <si>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</si>
  <si>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</si>
  <si>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</si>
  <si>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</si>
  <si>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</si>
  <si>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</si>
  <si>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</si>
  <si>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</si>
  <si>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</si>
  <si>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</si>
  <si>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</si>
  <si>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</si>
  <si>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</si>
  <si>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</si>
  <si>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</si>
  <si>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</si>
  <si>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</si>
  <si>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</si>
  <si>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</si>
  <si>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</si>
  <si>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</si>
  <si>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</si>
  <si>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</si>
  <si>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</si>
  <si>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</si>
  <si>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</si>
  <si>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</si>
  <si>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</si>
  <si>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</si>
  <si>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</si>
  <si>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</si>
  <si>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</si>
  <si>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</si>
  <si>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</si>
  <si>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</si>
  <si>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</si>
  <si>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</si>
  <si>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</si>
  <si>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</si>
  <si>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</si>
  <si>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</si>
  <si>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</si>
  <si>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</si>
  <si>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</si>
  <si>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</si>
  <si>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</si>
  <si>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</si>
  <si>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</si>
  <si>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</si>
  <si>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</si>
  <si>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</si>
  <si>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</si>
  <si>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</si>
  <si>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</si>
  <si>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</si>
  <si>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</si>
  <si>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</si>
  <si>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</si>
  <si>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</si>
  <si>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</si>
  <si>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</si>
  <si>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</si>
  <si>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</si>
  <si>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</si>
  <si>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</si>
  <si>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</si>
  <si>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</si>
  <si>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</si>
  <si>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</si>
  <si>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</si>
  <si>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</si>
  <si>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</si>
  <si>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</si>
  <si>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</si>
  <si>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</si>
  <si>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</si>
  <si>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</si>
  <si>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</si>
  <si>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</si>
  <si>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</si>
  <si>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</si>
  <si>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</si>
  <si>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</si>
  <si>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</si>
  <si>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</si>
  <si>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</si>
  <si>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</si>
  <si>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</si>
  <si>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</si>
  <si>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</si>
  <si>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</si>
  <si>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</si>
  <si>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</si>
  <si>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</si>
  <si>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</si>
  <si>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</si>
  <si>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</si>
  <si>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</si>
  <si>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</si>
  <si>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</si>
  <si>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</si>
  <si>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</si>
  <si>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</si>
  <si>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</si>
  <si>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</si>
  <si>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</si>
  <si>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</si>
  <si>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</si>
  <si>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</si>
  <si>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</si>
  <si>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</si>
  <si>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</si>
  <si>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</si>
  <si>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</si>
  <si>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</si>
  <si>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</si>
  <si>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</si>
  <si>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</si>
  <si>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</si>
  <si>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</si>
  <si>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</si>
  <si>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</si>
  <si>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</si>
  <si>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</si>
  <si>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</si>
  <si>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</si>
  <si>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</si>
  <si>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</si>
  <si>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</si>
  <si>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</si>
  <si>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</si>
  <si>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</si>
  <si>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</si>
  <si>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</si>
  <si>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</si>
  <si>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</si>
  <si>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 xml:space="preserve">  Ieņēmumi no valsts un pašvaldību kustamā īpašuma un mantas realizācijas</t>
  </si>
  <si>
    <t xml:space="preserve">  7700</t>
  </si>
  <si>
    <t xml:space="preserve">    7720</t>
  </si>
  <si>
    <t xml:space="preserve">  Starptautiskā sadarbība</t>
  </si>
  <si>
    <t xml:space="preserve">    Pārējie pārskaitījumi ārvalstīm</t>
  </si>
  <si>
    <t>Rēzeknes novada pašvaldības 2021. gada pamatbudžets</t>
  </si>
  <si>
    <t>Naudas atlikums uz 01.01.2021</t>
  </si>
  <si>
    <t xml:space="preserve">  Procentu ieņēmumi par depozītiem, kontu atlikumiem, valsts parāda vērtspapīriem un atlikto maksājumu"</t>
  </si>
  <si>
    <t xml:space="preserve">    1230</t>
  </si>
  <si>
    <t xml:space="preserve">    Darbības ar valsts fondēto pensiju shēmas līdzekļiem</t>
  </si>
  <si>
    <t xml:space="preserve">    1170</t>
  </si>
  <si>
    <t xml:space="preserve">    Darba devēja piešķirtie labumi un maksājumi</t>
  </si>
  <si>
    <t xml:space="preserve">  8.1.0.0.</t>
  </si>
  <si>
    <t xml:space="preserve">    8.1.1.0.</t>
  </si>
  <si>
    <t>17.0.0.0.</t>
  </si>
  <si>
    <t xml:space="preserve">  17.2.0.0.</t>
  </si>
  <si>
    <t xml:space="preserve">  Ieņēmumi no finanšu ieguldījumiem</t>
  </si>
  <si>
    <t xml:space="preserve">    Ieņēmumi no kapitāla daļu pārdošanas, vērtspapīru tirdzniecības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</si>
  <si>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</si>
  <si>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</si>
  <si>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>03.000</t>
  </si>
  <si>
    <t>Sabiedriskā kārtība un drošība</t>
  </si>
  <si>
    <t xml:space="preserve">    6350</t>
  </si>
  <si>
    <t xml:space="preserve">    Pabalsts garantētā minimālā ienākumu līmeņa nodrošināšanai natūrā</t>
  </si>
  <si>
    <t>Viļānu novada pašvaldības budžets</t>
  </si>
  <si>
    <t>KOPĀ</t>
  </si>
  <si>
    <t xml:space="preserve">    9.5.1.7.</t>
  </si>
  <si>
    <t xml:space="preserve">    Pašvaldības nodeva par reklāmas, afišu un sludinājumu izvietošanu publiskās vietās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</si>
  <si>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</si>
  <si>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</si>
  <si>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</si>
  <si>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</si>
  <si>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 xml:space="preserve">    Nemateriālo ieguldījumu izveidošana</t>
  </si>
  <si>
    <t>Kapitālo izdevumu transferti</t>
  </si>
  <si>
    <t>9000</t>
  </si>
  <si>
    <t xml:space="preserve">  Pašvaldību kapitālo izdevumu transferti</t>
  </si>
  <si>
    <t xml:space="preserve">  9200</t>
  </si>
  <si>
    <t xml:space="preserve">    Pašvaldību kapitālo izdevumu transferti uz valsts budžetu</t>
  </si>
  <si>
    <t xml:space="preserve">    9260</t>
  </si>
  <si>
    <t>2021. gada 4. novembra saistošajiem noteikumiem Nr.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</si>
</sst>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0" fontId="2" fillId="0" borderId="2" xfId="0" applyFont="1" applyFill="1" applyBorder="1" applyAlignment="1">
      <alignment horizontal="center" vertical="center" wrapText="1"/>
    </xf>
    <xf numFmtId="1" fontId="0" fillId="0" borderId="0" xfId="0" applyNumberFormat="1"/>
    <xf numFmtId="0" fontId="7" fillId="0" borderId="2" xfId="0" applyFont="1" applyFill="1" applyBorder="1" applyAlignment="1">
      <alignment horizontal="left" wrapText="1"/>
    </xf>
    <xf numFmtId="1" fontId="5" fillId="0" borderId="2" xfId="0" applyNumberFormat="1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6" fillId="0" borderId="2" xfId="0" applyNumberFormat="1" applyFont="1" applyBorder="1"/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 indent="1"/>
    </xf>
    <xf numFmtId="49" fontId="3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5" fillId="0" borderId="2" xfId="0" applyFont="1" applyBorder="1"/>
    <xf numFmtId="1" fontId="6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1" fontId="8" fillId="0" borderId="2" xfId="0" applyNumberFormat="1" applyFont="1" applyBorder="1"/>
    <xf numFmtId="0" fontId="2" fillId="0" borderId="2" xfId="0" applyFont="1" applyBorder="1" applyAlignment="1">
      <alignment horizontal="left" wrapText="1"/>
    </xf>
    <xf numFmtId="1" fontId="7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/>
    <xf numFmtId="1" fontId="7" fillId="0" borderId="2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right" wrapText="1"/>
    </xf>
    <xf numFmtId="1" fontId="10" fillId="0" borderId="2" xfId="0" applyNumberFormat="1" applyFont="1" applyBorder="1" applyAlignment="1">
      <alignment horizontal="right" wrapText="1"/>
    </xf>
    <xf numFmtId="1" fontId="11" fillId="0" borderId="2" xfId="0" applyNumberFormat="1" applyFont="1" applyBorder="1" applyAlignment="1">
      <alignment horizontal="right" wrapText="1"/>
    </xf>
    <xf numFmtId="1" fontId="12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/>
    <xf numFmtId="0" fontId="12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" fontId="2" fillId="0" borderId="2" xfId="0" applyNumberFormat="1" applyFont="1" applyFill="1" applyBorder="1" applyAlignment="1">
      <alignment horizontal="right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f2ab49-1e3c-4043-8425-f26f38f30f7b}">
  <sheetPr>
    <pageSetUpPr fitToPage="1"/>
  </sheetPr>
  <dimension ref="A1:F177"/>
  <sheetViews>
    <sheetView tabSelected="1" zoomScale="115" zoomScaleNormal="115" workbookViewId="0" topLeftCell="A160">
      <selection pane="topLeft" activeCell="J7" sqref="J7"/>
    </sheetView>
  </sheetViews>
  <sheetFormatPr defaultRowHeight="15"/>
  <cols>
    <col min="1" max="1" width="11" customWidth="1"/>
    <col min="2" max="2" width="44.142857142857146" customWidth="1"/>
    <col min="3" max="3" width="10.142857142857142" customWidth="1"/>
    <col min="4" max="5" width="10.857142857142858" customWidth="1"/>
    <col min="6" max="6" width="12.571428571428571" customWidth="1"/>
  </cols>
  <sheetData>
    <row r="1" spans="1:6" ht="15" customHeight="1">
      <c r="A1" s="3" t="s">
        <v>28</v>
      </c>
      <c r="B1" s="3"/>
      <c r="C1" s="3"/>
      <c r="D1" s="3"/>
      <c r="E1" s="3"/>
      <c r="F1" s="3"/>
    </row>
    <row r="2" spans="1:6" ht="15" customHeight="1">
      <c r="A2" s="2" t="s">
        <v>0</v>
      </c>
      <c r="B2" s="2"/>
      <c r="C2" s="2"/>
      <c r="D2" s="2"/>
      <c r="E2" s="2"/>
      <c r="F2" s="2"/>
    </row>
    <row r="3" spans="1:6" ht="15" customHeight="1">
      <c r="A3" s="2" t="s">
        <v>334</v>
      </c>
      <c r="B3" s="2"/>
      <c r="C3" s="2"/>
      <c r="D3" s="2"/>
      <c r="E3" s="2"/>
      <c r="F3" s="2"/>
    </row>
    <row r="4" spans="1:6" ht="15" customHeight="1">
      <c r="A4" s="1" t="s">
        <v>300</v>
      </c>
      <c r="B4" s="1"/>
      <c r="C4" s="1"/>
      <c r="D4" s="1"/>
      <c r="E4" s="1"/>
      <c r="F4" s="1"/>
    </row>
    <row r="5" spans="1:6" ht="51">
      <c r="A5" s="20" t="s">
        <v>1</v>
      </c>
      <c r="B5" s="20" t="s">
        <v>2</v>
      </c>
      <c r="C5" s="21" t="s">
        <v>325</v>
      </c>
      <c r="D5" s="16" t="s">
        <v>319</v>
      </c>
      <c r="E5" s="16" t="s">
        <v>326</v>
      </c>
      <c r="F5" s="16" t="s">
        <v>320</v>
      </c>
    </row>
    <row r="6" spans="1:6" ht="15">
      <c r="A6" s="4"/>
      <c r="B6" s="4"/>
      <c r="C6" s="4"/>
      <c r="D6" s="37"/>
      <c r="E6" s="37"/>
      <c r="F6" s="37"/>
    </row>
    <row r="7" spans="1:6" ht="15">
      <c r="A7" s="22"/>
      <c r="B7" s="23" t="s">
        <v>3</v>
      </c>
      <c r="C7" s="24">
        <f>C8+C9</f>
        <v>41489492</v>
      </c>
      <c r="D7" s="24">
        <f>D8+D9</f>
        <v>6289801</v>
      </c>
      <c r="E7" s="24">
        <v>2488207</v>
      </c>
      <c r="F7" s="38">
        <f>C7+D7+E7</f>
        <v>50267500</v>
      </c>
    </row>
    <row r="8" spans="1:6" ht="15">
      <c r="A8" s="22"/>
      <c r="B8" s="23" t="s">
        <v>301</v>
      </c>
      <c r="C8" s="25">
        <v>7004945</v>
      </c>
      <c r="D8" s="28">
        <v>2485178</v>
      </c>
      <c r="E8" s="28">
        <v>0</v>
      </c>
      <c r="F8" s="38">
        <f t="shared" si="0" ref="F8:F71">=C8+D8+E8</f>
        <v>9490123</v>
      </c>
    </row>
    <row r="9" spans="1:6" ht="15">
      <c r="A9" s="26" t="s">
        <v>4</v>
      </c>
      <c r="B9" s="27" t="s">
        <v>5</v>
      </c>
      <c r="C9" s="28">
        <v>34484547</v>
      </c>
      <c r="D9" s="29">
        <f>D10+D13+D18+D21+D26+D38+D41+D46+D52+D54+D59+D61</f>
        <v>3804623</v>
      </c>
      <c r="E9" s="49">
        <v>2488207</v>
      </c>
      <c r="F9" s="38">
        <f t="shared" si="0"/>
        <v>40777377</v>
      </c>
    </row>
    <row r="10" spans="1:6" ht="15">
      <c r="A10" s="39" t="s">
        <v>29</v>
      </c>
      <c r="B10" s="39" t="s">
        <v>85</v>
      </c>
      <c r="C10" s="28">
        <v>10211632</v>
      </c>
      <c r="D10" s="28">
        <v>768590</v>
      </c>
      <c r="E10" s="50">
        <v>0</v>
      </c>
      <c r="F10" s="38">
        <f t="shared" si="0"/>
        <v>10980222</v>
      </c>
    </row>
    <row r="11" spans="1:6" ht="15">
      <c r="A11" s="39" t="s">
        <v>30</v>
      </c>
      <c r="B11" s="39" t="s">
        <v>86</v>
      </c>
      <c r="C11" s="28">
        <v>10211632</v>
      </c>
      <c r="D11" s="28">
        <v>768590</v>
      </c>
      <c r="E11" s="51">
        <v>0</v>
      </c>
      <c r="F11" s="38">
        <f t="shared" si="0"/>
        <v>10980222</v>
      </c>
    </row>
    <row r="12" spans="1:6" ht="15">
      <c r="A12" s="33" t="s">
        <v>31</v>
      </c>
      <c r="B12" s="33" t="s">
        <v>87</v>
      </c>
      <c r="C12" s="40">
        <v>10211632</v>
      </c>
      <c r="D12" s="40">
        <v>768590</v>
      </c>
      <c r="E12" s="52">
        <v>0</v>
      </c>
      <c r="F12" s="53">
        <f t="shared" si="0"/>
        <v>10980222</v>
      </c>
    </row>
    <row r="13" spans="1:6" ht="15">
      <c r="A13" s="39" t="s">
        <v>32</v>
      </c>
      <c r="B13" s="39" t="s">
        <v>88</v>
      </c>
      <c r="C13" s="28">
        <v>1336152</v>
      </c>
      <c r="D13" s="28">
        <v>188586</v>
      </c>
      <c r="E13" s="50">
        <v>4436</v>
      </c>
      <c r="F13" s="38">
        <f t="shared" si="0"/>
        <v>1529174</v>
      </c>
    </row>
    <row r="14" spans="1:6" ht="15">
      <c r="A14" s="39" t="s">
        <v>33</v>
      </c>
      <c r="B14" s="39" t="s">
        <v>89</v>
      </c>
      <c r="C14" s="28">
        <v>1336152</v>
      </c>
      <c r="D14" s="28">
        <v>188586</v>
      </c>
      <c r="E14" s="51">
        <v>4436</v>
      </c>
      <c r="F14" s="38">
        <f t="shared" si="0"/>
        <v>1529174</v>
      </c>
    </row>
    <row r="15" spans="1:6" ht="15">
      <c r="A15" s="33" t="s">
        <v>34</v>
      </c>
      <c r="B15" s="33" t="s">
        <v>90</v>
      </c>
      <c r="C15" s="40">
        <v>1141834</v>
      </c>
      <c r="D15" s="40">
        <v>162165</v>
      </c>
      <c r="E15" s="52">
        <v>0</v>
      </c>
      <c r="F15" s="53">
        <f t="shared" si="0"/>
        <v>1303999</v>
      </c>
    </row>
    <row r="16" spans="1:6" ht="15">
      <c r="A16" s="33" t="s">
        <v>35</v>
      </c>
      <c r="B16" s="33" t="s">
        <v>91</v>
      </c>
      <c r="C16" s="40">
        <v>129887</v>
      </c>
      <c r="D16" s="40">
        <v>14830</v>
      </c>
      <c r="E16" s="52">
        <v>0</v>
      </c>
      <c r="F16" s="53">
        <f t="shared" si="0"/>
        <v>144717</v>
      </c>
    </row>
    <row r="17" spans="1:6" ht="15">
      <c r="A17" s="33" t="s">
        <v>36</v>
      </c>
      <c r="B17" s="33" t="s">
        <v>92</v>
      </c>
      <c r="C17" s="40">
        <v>64431</v>
      </c>
      <c r="D17" s="40">
        <v>11591</v>
      </c>
      <c r="E17" s="52">
        <v>4436</v>
      </c>
      <c r="F17" s="53">
        <f t="shared" si="0"/>
        <v>80458</v>
      </c>
    </row>
    <row r="18" spans="1:6" ht="15">
      <c r="A18" s="39" t="s">
        <v>37</v>
      </c>
      <c r="B18" s="39" t="s">
        <v>93</v>
      </c>
      <c r="C18" s="28">
        <v>205838</v>
      </c>
      <c r="D18" s="28">
        <v>2662</v>
      </c>
      <c r="E18" s="50">
        <v>0</v>
      </c>
      <c r="F18" s="38">
        <f t="shared" si="0"/>
        <v>208500</v>
      </c>
    </row>
    <row r="19" spans="1:6" ht="26.25">
      <c r="A19" s="39" t="s">
        <v>38</v>
      </c>
      <c r="B19" s="39" t="s">
        <v>94</v>
      </c>
      <c r="C19" s="28">
        <v>205838</v>
      </c>
      <c r="D19" s="28">
        <v>2662</v>
      </c>
      <c r="E19" s="51">
        <v>0</v>
      </c>
      <c r="F19" s="38">
        <f t="shared" si="0"/>
        <v>208500</v>
      </c>
    </row>
    <row r="20" spans="1:6" ht="15">
      <c r="A20" s="33" t="s">
        <v>39</v>
      </c>
      <c r="B20" s="33" t="s">
        <v>95</v>
      </c>
      <c r="C20" s="40">
        <v>205838</v>
      </c>
      <c r="D20" s="40">
        <v>2662</v>
      </c>
      <c r="E20" s="52">
        <v>0</v>
      </c>
      <c r="F20" s="53">
        <f t="shared" si="0"/>
        <v>208500</v>
      </c>
    </row>
    <row r="21" spans="1:6" ht="15">
      <c r="A21" s="39" t="s">
        <v>40</v>
      </c>
      <c r="B21" s="39" t="s">
        <v>96</v>
      </c>
      <c r="C21" s="28">
        <v>13002</v>
      </c>
      <c r="D21" s="28">
        <v>0</v>
      </c>
      <c r="E21" s="50">
        <v>1094</v>
      </c>
      <c r="F21" s="38">
        <f t="shared" si="0"/>
        <v>14096</v>
      </c>
    </row>
    <row r="22" spans="1:6" ht="15">
      <c r="A22" s="39" t="s">
        <v>307</v>
      </c>
      <c r="B22" s="39" t="s">
        <v>311</v>
      </c>
      <c r="C22" s="28">
        <v>2269</v>
      </c>
      <c r="D22" s="28">
        <v>0</v>
      </c>
      <c r="E22" s="51">
        <v>0</v>
      </c>
      <c r="F22" s="38">
        <f t="shared" si="0"/>
        <v>2269</v>
      </c>
    </row>
    <row r="23" spans="1:6" ht="26.25">
      <c r="A23" s="33" t="s">
        <v>308</v>
      </c>
      <c r="B23" s="33" t="s">
        <v>312</v>
      </c>
      <c r="C23" s="40">
        <v>2269</v>
      </c>
      <c r="D23" s="42">
        <v>0</v>
      </c>
      <c r="E23" s="52">
        <v>0</v>
      </c>
      <c r="F23" s="53">
        <f t="shared" si="0"/>
        <v>2269</v>
      </c>
    </row>
    <row r="24" spans="1:6" ht="39">
      <c r="A24" s="39" t="s">
        <v>41</v>
      </c>
      <c r="B24" s="39" t="s">
        <v>302</v>
      </c>
      <c r="C24" s="28">
        <v>10733</v>
      </c>
      <c r="D24" s="28">
        <v>0</v>
      </c>
      <c r="E24" s="51">
        <v>1094</v>
      </c>
      <c r="F24" s="38">
        <f t="shared" si="0"/>
        <v>11827</v>
      </c>
    </row>
    <row r="25" spans="1:6" ht="26.25">
      <c r="A25" s="33" t="s">
        <v>42</v>
      </c>
      <c r="B25" s="33" t="s">
        <v>97</v>
      </c>
      <c r="C25" s="40">
        <v>10733</v>
      </c>
      <c r="D25" s="42">
        <v>0</v>
      </c>
      <c r="E25" s="52">
        <v>1094</v>
      </c>
      <c r="F25" s="53">
        <f t="shared" si="0"/>
        <v>11827</v>
      </c>
    </row>
    <row r="26" spans="1:6" ht="26.25">
      <c r="A26" s="39" t="s">
        <v>43</v>
      </c>
      <c r="B26" s="39" t="s">
        <v>98</v>
      </c>
      <c r="C26" s="28">
        <v>17278</v>
      </c>
      <c r="D26" s="28">
        <v>3691</v>
      </c>
      <c r="E26" s="50">
        <v>6238</v>
      </c>
      <c r="F26" s="38">
        <f t="shared" si="0"/>
        <v>27207</v>
      </c>
    </row>
    <row r="27" spans="1:6" ht="15">
      <c r="A27" s="39" t="s">
        <v>44</v>
      </c>
      <c r="B27" s="39" t="s">
        <v>99</v>
      </c>
      <c r="C27" s="28">
        <v>13723</v>
      </c>
      <c r="D27" s="28">
        <v>2022</v>
      </c>
      <c r="E27" s="51">
        <v>514</v>
      </c>
      <c r="F27" s="38">
        <f t="shared" si="0"/>
        <v>16259</v>
      </c>
    </row>
    <row r="28" spans="1:6" ht="26.25">
      <c r="A28" s="33" t="s">
        <v>45</v>
      </c>
      <c r="B28" s="33" t="s">
        <v>100</v>
      </c>
      <c r="C28" s="40">
        <v>11544</v>
      </c>
      <c r="D28" s="40">
        <v>1806</v>
      </c>
      <c r="E28" s="52">
        <v>0</v>
      </c>
      <c r="F28" s="53">
        <f t="shared" si="0"/>
        <v>13350</v>
      </c>
    </row>
    <row r="29" spans="1:6" ht="26.25">
      <c r="A29" s="33" t="s">
        <v>46</v>
      </c>
      <c r="B29" s="33" t="s">
        <v>101</v>
      </c>
      <c r="C29" s="40">
        <v>150</v>
      </c>
      <c r="D29" s="42">
        <v>0</v>
      </c>
      <c r="E29" s="52">
        <v>63</v>
      </c>
      <c r="F29" s="53">
        <f t="shared" si="0"/>
        <v>213</v>
      </c>
    </row>
    <row r="30" spans="1:6" ht="51.75">
      <c r="A30" s="33" t="s">
        <v>47</v>
      </c>
      <c r="B30" s="33" t="s">
        <v>102</v>
      </c>
      <c r="C30" s="40">
        <v>1029</v>
      </c>
      <c r="D30" s="40">
        <v>121</v>
      </c>
      <c r="E30" s="52">
        <v>0</v>
      </c>
      <c r="F30" s="53">
        <f t="shared" si="0"/>
        <v>1150</v>
      </c>
    </row>
    <row r="31" spans="1:6" ht="26.25">
      <c r="A31" s="33" t="s">
        <v>48</v>
      </c>
      <c r="B31" s="33" t="s">
        <v>103</v>
      </c>
      <c r="C31" s="40">
        <v>200</v>
      </c>
      <c r="D31" s="42">
        <v>0</v>
      </c>
      <c r="E31" s="52">
        <v>383</v>
      </c>
      <c r="F31" s="53">
        <f t="shared" si="0"/>
        <v>583</v>
      </c>
    </row>
    <row r="32" spans="1:6" ht="26.25">
      <c r="A32" s="33" t="s">
        <v>49</v>
      </c>
      <c r="B32" s="33" t="s">
        <v>104</v>
      </c>
      <c r="C32" s="40">
        <v>800</v>
      </c>
      <c r="D32" s="40">
        <v>95</v>
      </c>
      <c r="E32" s="52">
        <v>68</v>
      </c>
      <c r="F32" s="53">
        <f t="shared" si="0"/>
        <v>963</v>
      </c>
    </row>
    <row r="33" spans="1:6" ht="15">
      <c r="A33" s="39" t="s">
        <v>50</v>
      </c>
      <c r="B33" s="39" t="s">
        <v>105</v>
      </c>
      <c r="C33" s="28">
        <v>3555</v>
      </c>
      <c r="D33" s="28">
        <v>1669</v>
      </c>
      <c r="E33" s="51">
        <v>5724</v>
      </c>
      <c r="F33" s="38">
        <f t="shared" si="0"/>
        <v>10948</v>
      </c>
    </row>
    <row r="34" spans="1:6" ht="26.25">
      <c r="A34" s="33" t="s">
        <v>51</v>
      </c>
      <c r="B34" s="33" t="s">
        <v>106</v>
      </c>
      <c r="C34" s="40">
        <v>503</v>
      </c>
      <c r="D34" s="40">
        <v>27</v>
      </c>
      <c r="E34" s="52">
        <v>314</v>
      </c>
      <c r="F34" s="53">
        <f t="shared" si="0"/>
        <v>844</v>
      </c>
    </row>
    <row r="35" spans="1:6" ht="15">
      <c r="A35" s="33" t="s">
        <v>52</v>
      </c>
      <c r="B35" s="33" t="s">
        <v>107</v>
      </c>
      <c r="C35" s="40">
        <v>252</v>
      </c>
      <c r="D35" s="40">
        <v>1426</v>
      </c>
      <c r="E35" s="52">
        <v>4</v>
      </c>
      <c r="F35" s="53">
        <f t="shared" si="0"/>
        <v>1682</v>
      </c>
    </row>
    <row r="36" spans="1:6" ht="26.25">
      <c r="A36" s="33" t="s">
        <v>321</v>
      </c>
      <c r="B36" s="33" t="s">
        <v>322</v>
      </c>
      <c r="C36" s="40">
        <v>0</v>
      </c>
      <c r="D36" s="40">
        <v>216</v>
      </c>
      <c r="E36" s="52">
        <v>4768</v>
      </c>
      <c r="F36" s="53">
        <f t="shared" si="0"/>
        <v>4984</v>
      </c>
    </row>
    <row r="37" spans="1:6" ht="15">
      <c r="A37" s="33" t="s">
        <v>53</v>
      </c>
      <c r="B37" s="33" t="s">
        <v>108</v>
      </c>
      <c r="C37" s="40">
        <v>2800</v>
      </c>
      <c r="D37" s="42">
        <v>0</v>
      </c>
      <c r="E37" s="52">
        <v>638</v>
      </c>
      <c r="F37" s="53">
        <f t="shared" si="0"/>
        <v>3438</v>
      </c>
    </row>
    <row r="38" spans="1:6" ht="15">
      <c r="A38" s="39" t="s">
        <v>54</v>
      </c>
      <c r="B38" s="39" t="s">
        <v>109</v>
      </c>
      <c r="C38" s="28">
        <v>7063</v>
      </c>
      <c r="D38" s="28">
        <v>3462</v>
      </c>
      <c r="E38" s="50">
        <v>0</v>
      </c>
      <c r="F38" s="38">
        <f t="shared" si="0"/>
        <v>10525</v>
      </c>
    </row>
    <row r="39" spans="1:6" ht="15">
      <c r="A39" s="39" t="s">
        <v>55</v>
      </c>
      <c r="B39" s="39" t="s">
        <v>110</v>
      </c>
      <c r="C39" s="28">
        <v>7063</v>
      </c>
      <c r="D39" s="28">
        <v>3462</v>
      </c>
      <c r="E39" s="51">
        <v>0</v>
      </c>
      <c r="F39" s="38">
        <f t="shared" si="0"/>
        <v>10525</v>
      </c>
    </row>
    <row r="40" spans="1:6" ht="15">
      <c r="A40" s="33" t="s">
        <v>56</v>
      </c>
      <c r="B40" s="33" t="s">
        <v>111</v>
      </c>
      <c r="C40" s="40">
        <v>7063</v>
      </c>
      <c r="D40" s="40">
        <v>3462</v>
      </c>
      <c r="E40" s="52">
        <v>0</v>
      </c>
      <c r="F40" s="53">
        <f t="shared" si="0"/>
        <v>10525</v>
      </c>
    </row>
    <row r="41" spans="1:6" ht="15">
      <c r="A41" s="39" t="s">
        <v>57</v>
      </c>
      <c r="B41" s="39" t="s">
        <v>112</v>
      </c>
      <c r="C41" s="28">
        <v>52614</v>
      </c>
      <c r="D41" s="28">
        <v>3157</v>
      </c>
      <c r="E41" s="50">
        <v>27963</v>
      </c>
      <c r="F41" s="38">
        <f t="shared" si="0"/>
        <v>83734</v>
      </c>
    </row>
    <row r="42" spans="1:6" ht="26.25">
      <c r="A42" s="39" t="s">
        <v>58</v>
      </c>
      <c r="B42" s="39" t="s">
        <v>113</v>
      </c>
      <c r="C42" s="28">
        <v>16000</v>
      </c>
      <c r="D42" s="28">
        <v>0</v>
      </c>
      <c r="E42" s="51">
        <v>0</v>
      </c>
      <c r="F42" s="38">
        <f t="shared" si="0"/>
        <v>16000</v>
      </c>
    </row>
    <row r="43" spans="1:6" ht="39">
      <c r="A43" s="33" t="s">
        <v>59</v>
      </c>
      <c r="B43" s="33" t="s">
        <v>114</v>
      </c>
      <c r="C43" s="40">
        <v>16000</v>
      </c>
      <c r="D43" s="40">
        <v>0</v>
      </c>
      <c r="E43" s="52">
        <v>0</v>
      </c>
      <c r="F43" s="53">
        <f t="shared" si="0"/>
        <v>16000</v>
      </c>
    </row>
    <row r="44" spans="1:6" ht="15">
      <c r="A44" s="39" t="s">
        <v>60</v>
      </c>
      <c r="B44" s="39" t="s">
        <v>115</v>
      </c>
      <c r="C44" s="28">
        <v>36614</v>
      </c>
      <c r="D44" s="28">
        <v>3157</v>
      </c>
      <c r="E44" s="51">
        <v>27963</v>
      </c>
      <c r="F44" s="38">
        <f t="shared" si="0"/>
        <v>67734</v>
      </c>
    </row>
    <row r="45" spans="1:6" ht="15">
      <c r="A45" s="33" t="s">
        <v>61</v>
      </c>
      <c r="B45" s="33" t="s">
        <v>116</v>
      </c>
      <c r="C45" s="40">
        <v>36614</v>
      </c>
      <c r="D45" s="40">
        <v>3157</v>
      </c>
      <c r="E45" s="52">
        <v>27963</v>
      </c>
      <c r="F45" s="53">
        <f t="shared" si="0"/>
        <v>67734</v>
      </c>
    </row>
    <row r="46" spans="1:6" ht="39">
      <c r="A46" s="39" t="s">
        <v>62</v>
      </c>
      <c r="B46" s="39" t="s">
        <v>117</v>
      </c>
      <c r="C46" s="28">
        <v>536192</v>
      </c>
      <c r="D46" s="28">
        <v>131217</v>
      </c>
      <c r="E46" s="50">
        <v>68710</v>
      </c>
      <c r="F46" s="38">
        <f t="shared" si="0"/>
        <v>736119</v>
      </c>
    </row>
    <row r="47" spans="1:6" ht="15">
      <c r="A47" s="39" t="s">
        <v>63</v>
      </c>
      <c r="B47" s="39" t="s">
        <v>118</v>
      </c>
      <c r="C47" s="28">
        <v>174668</v>
      </c>
      <c r="D47" s="28">
        <v>54571</v>
      </c>
      <c r="E47" s="51">
        <v>30592</v>
      </c>
      <c r="F47" s="38">
        <f t="shared" si="0"/>
        <v>259831</v>
      </c>
    </row>
    <row r="48" spans="1:6" ht="15">
      <c r="A48" s="39" t="s">
        <v>64</v>
      </c>
      <c r="B48" s="39" t="s">
        <v>119</v>
      </c>
      <c r="C48" s="28">
        <v>338630</v>
      </c>
      <c r="D48" s="28">
        <v>76348</v>
      </c>
      <c r="E48" s="51">
        <v>33527</v>
      </c>
      <c r="F48" s="38">
        <f t="shared" si="0"/>
        <v>448505</v>
      </c>
    </row>
    <row r="49" spans="1:6" ht="15">
      <c r="A49" s="33" t="s">
        <v>65</v>
      </c>
      <c r="B49" s="33" t="s">
        <v>120</v>
      </c>
      <c r="C49" s="40">
        <v>292548</v>
      </c>
      <c r="D49" s="40">
        <v>76348</v>
      </c>
      <c r="E49" s="52">
        <v>33527</v>
      </c>
      <c r="F49" s="53">
        <f t="shared" si="0"/>
        <v>402423</v>
      </c>
    </row>
    <row r="50" spans="1:6" ht="15">
      <c r="A50" s="33" t="s">
        <v>66</v>
      </c>
      <c r="B50" s="33" t="s">
        <v>121</v>
      </c>
      <c r="C50" s="40">
        <v>46082</v>
      </c>
      <c r="D50" s="40">
        <v>0</v>
      </c>
      <c r="E50" s="52">
        <v>0</v>
      </c>
      <c r="F50" s="53">
        <f t="shared" si="0"/>
        <v>46082</v>
      </c>
    </row>
    <row r="51" spans="1:6" ht="26.25">
      <c r="A51" s="39" t="s">
        <v>294</v>
      </c>
      <c r="B51" s="39" t="s">
        <v>295</v>
      </c>
      <c r="C51" s="28">
        <v>22894</v>
      </c>
      <c r="D51" s="28">
        <v>298</v>
      </c>
      <c r="E51" s="51">
        <v>4591</v>
      </c>
      <c r="F51" s="38">
        <f t="shared" si="0"/>
        <v>27783</v>
      </c>
    </row>
    <row r="52" spans="1:6" ht="26.25">
      <c r="A52" s="39" t="s">
        <v>309</v>
      </c>
      <c r="B52" s="39" t="s">
        <v>313</v>
      </c>
      <c r="C52" s="28">
        <v>7531</v>
      </c>
      <c r="D52" s="28">
        <v>5046</v>
      </c>
      <c r="E52" s="50">
        <v>0</v>
      </c>
      <c r="F52" s="38">
        <f t="shared" si="0"/>
        <v>12577</v>
      </c>
    </row>
    <row r="53" spans="1:6" ht="39">
      <c r="A53" s="39" t="s">
        <v>310</v>
      </c>
      <c r="B53" s="39" t="s">
        <v>314</v>
      </c>
      <c r="C53" s="28">
        <v>7531</v>
      </c>
      <c r="D53" s="28">
        <v>5046</v>
      </c>
      <c r="E53" s="51">
        <v>0</v>
      </c>
      <c r="F53" s="38">
        <f t="shared" si="0"/>
        <v>12577</v>
      </c>
    </row>
    <row r="54" spans="1:6" ht="15">
      <c r="A54" s="39" t="s">
        <v>67</v>
      </c>
      <c r="B54" s="39" t="s">
        <v>122</v>
      </c>
      <c r="C54" s="28">
        <v>17704931</v>
      </c>
      <c r="D54" s="28">
        <v>2568006</v>
      </c>
      <c r="E54" s="50">
        <v>2278725</v>
      </c>
      <c r="F54" s="38">
        <f t="shared" si="0"/>
        <v>22551662</v>
      </c>
    </row>
    <row r="55" spans="1:6" ht="15">
      <c r="A55" s="39" t="s">
        <v>68</v>
      </c>
      <c r="B55" s="39" t="s">
        <v>123</v>
      </c>
      <c r="C55" s="28">
        <v>17704931</v>
      </c>
      <c r="D55" s="28">
        <v>2568006</v>
      </c>
      <c r="E55" s="51">
        <v>2278725</v>
      </c>
      <c r="F55" s="38">
        <f t="shared" si="0"/>
        <v>22551662</v>
      </c>
    </row>
    <row r="56" spans="1:6" ht="26.25">
      <c r="A56" s="33" t="s">
        <v>69</v>
      </c>
      <c r="B56" s="33" t="s">
        <v>124</v>
      </c>
      <c r="C56" s="40">
        <v>7408040</v>
      </c>
      <c r="D56" s="40">
        <v>1178650</v>
      </c>
      <c r="E56" s="52">
        <v>2259026</v>
      </c>
      <c r="F56" s="53">
        <f t="shared" si="0"/>
        <v>10845716</v>
      </c>
    </row>
    <row r="57" spans="1:6" ht="51.75">
      <c r="A57" s="33" t="s">
        <v>70</v>
      </c>
      <c r="B57" s="33" t="s">
        <v>125</v>
      </c>
      <c r="C57" s="40">
        <v>637507</v>
      </c>
      <c r="D57" s="40">
        <v>411266</v>
      </c>
      <c r="E57" s="52">
        <v>19699</v>
      </c>
      <c r="F57" s="53">
        <f t="shared" si="0"/>
        <v>1068472</v>
      </c>
    </row>
    <row r="58" spans="1:6" ht="26.25">
      <c r="A58" s="33" t="s">
        <v>71</v>
      </c>
      <c r="B58" s="33" t="s">
        <v>126</v>
      </c>
      <c r="C58" s="40">
        <v>9659384</v>
      </c>
      <c r="D58" s="40">
        <v>978090</v>
      </c>
      <c r="E58" s="52">
        <v>0</v>
      </c>
      <c r="F58" s="53">
        <f t="shared" si="0"/>
        <v>10637474</v>
      </c>
    </row>
    <row r="59" spans="1:6" ht="15">
      <c r="A59" s="39" t="s">
        <v>72</v>
      </c>
      <c r="B59" s="39" t="s">
        <v>127</v>
      </c>
      <c r="C59" s="28">
        <v>2646827</v>
      </c>
      <c r="D59" s="28">
        <v>67325</v>
      </c>
      <c r="E59" s="50">
        <v>0</v>
      </c>
      <c r="F59" s="38">
        <f t="shared" si="0"/>
        <v>2714152</v>
      </c>
    </row>
    <row r="60" spans="1:6" ht="15">
      <c r="A60" s="39" t="s">
        <v>73</v>
      </c>
      <c r="B60" s="39" t="s">
        <v>128</v>
      </c>
      <c r="C60" s="28">
        <v>2646827</v>
      </c>
      <c r="D60" s="28">
        <v>67325</v>
      </c>
      <c r="E60" s="51">
        <v>0</v>
      </c>
      <c r="F60" s="38">
        <f t="shared" si="0"/>
        <v>2714152</v>
      </c>
    </row>
    <row r="61" spans="1:6" ht="15">
      <c r="A61" s="39" t="s">
        <v>74</v>
      </c>
      <c r="B61" s="39" t="s">
        <v>129</v>
      </c>
      <c r="C61" s="28">
        <v>1745487</v>
      </c>
      <c r="D61" s="28">
        <v>62881</v>
      </c>
      <c r="E61" s="50">
        <v>101041</v>
      </c>
      <c r="F61" s="38">
        <f t="shared" si="0"/>
        <v>1909409</v>
      </c>
    </row>
    <row r="62" spans="1:6" ht="15">
      <c r="A62" s="39" t="s">
        <v>75</v>
      </c>
      <c r="B62" s="39" t="s">
        <v>130</v>
      </c>
      <c r="C62" s="28">
        <v>32755</v>
      </c>
      <c r="D62" s="28">
        <v>27004</v>
      </c>
      <c r="E62" s="51">
        <v>0</v>
      </c>
      <c r="F62" s="38">
        <f t="shared" si="0"/>
        <v>59759</v>
      </c>
    </row>
    <row r="63" spans="1:6" ht="64.5">
      <c r="A63" s="33" t="s">
        <v>76</v>
      </c>
      <c r="B63" s="33" t="s">
        <v>131</v>
      </c>
      <c r="C63" s="40">
        <v>32755</v>
      </c>
      <c r="D63" s="40">
        <v>27004</v>
      </c>
      <c r="E63" s="52">
        <v>0</v>
      </c>
      <c r="F63" s="53">
        <f t="shared" si="0"/>
        <v>59759</v>
      </c>
    </row>
    <row r="64" spans="1:6" ht="26.25">
      <c r="A64" s="39" t="s">
        <v>77</v>
      </c>
      <c r="B64" s="39" t="s">
        <v>132</v>
      </c>
      <c r="C64" s="28">
        <v>1687612</v>
      </c>
      <c r="D64" s="28">
        <v>34477</v>
      </c>
      <c r="E64" s="51">
        <v>100761</v>
      </c>
      <c r="F64" s="38">
        <f t="shared" si="0"/>
        <v>1822850</v>
      </c>
    </row>
    <row r="65" spans="1:6" ht="15">
      <c r="A65" s="33" t="s">
        <v>78</v>
      </c>
      <c r="B65" s="33" t="s">
        <v>133</v>
      </c>
      <c r="C65" s="40">
        <v>185022</v>
      </c>
      <c r="D65" s="40">
        <v>796</v>
      </c>
      <c r="E65" s="52">
        <v>-2302</v>
      </c>
      <c r="F65" s="53">
        <f t="shared" si="0"/>
        <v>183516</v>
      </c>
    </row>
    <row r="66" spans="1:6" ht="26.25">
      <c r="A66" s="33" t="s">
        <v>79</v>
      </c>
      <c r="B66" s="33" t="s">
        <v>134</v>
      </c>
      <c r="C66" s="40">
        <v>85</v>
      </c>
      <c r="D66" s="42">
        <v>0</v>
      </c>
      <c r="E66" s="52">
        <v>2</v>
      </c>
      <c r="F66" s="53">
        <f t="shared" si="0"/>
        <v>87</v>
      </c>
    </row>
    <row r="67" spans="1:6" ht="15">
      <c r="A67" s="33" t="s">
        <v>80</v>
      </c>
      <c r="B67" s="33" t="s">
        <v>135</v>
      </c>
      <c r="C67" s="40">
        <v>353382</v>
      </c>
      <c r="D67" s="40">
        <v>15461</v>
      </c>
      <c r="E67" s="52">
        <v>34386</v>
      </c>
      <c r="F67" s="53">
        <f t="shared" si="0"/>
        <v>403229</v>
      </c>
    </row>
    <row r="68" spans="1:6" ht="26.25">
      <c r="A68" s="33" t="s">
        <v>81</v>
      </c>
      <c r="B68" s="33" t="s">
        <v>136</v>
      </c>
      <c r="C68" s="40">
        <v>1149123</v>
      </c>
      <c r="D68" s="40">
        <v>18220</v>
      </c>
      <c r="E68" s="52">
        <v>68675</v>
      </c>
      <c r="F68" s="53">
        <f t="shared" si="0"/>
        <v>1236018</v>
      </c>
    </row>
    <row r="69" spans="1:6" ht="39">
      <c r="A69" s="39" t="s">
        <v>82</v>
      </c>
      <c r="B69" s="39" t="s">
        <v>137</v>
      </c>
      <c r="C69" s="28">
        <v>25120</v>
      </c>
      <c r="D69" s="28">
        <v>1400</v>
      </c>
      <c r="E69" s="51">
        <v>280</v>
      </c>
      <c r="F69" s="38">
        <f t="shared" si="0"/>
        <v>26800</v>
      </c>
    </row>
    <row r="70" spans="1:6" ht="26.25">
      <c r="A70" s="33" t="s">
        <v>83</v>
      </c>
      <c r="B70" s="33" t="s">
        <v>138</v>
      </c>
      <c r="C70" s="40">
        <v>3120</v>
      </c>
      <c r="D70" s="40">
        <v>500</v>
      </c>
      <c r="E70" s="52">
        <v>480</v>
      </c>
      <c r="F70" s="53">
        <f t="shared" si="0"/>
        <v>4100</v>
      </c>
    </row>
    <row r="71" spans="1:6" ht="15">
      <c r="A71" s="33" t="s">
        <v>84</v>
      </c>
      <c r="B71" s="33" t="s">
        <v>139</v>
      </c>
      <c r="C71" s="40">
        <v>22000</v>
      </c>
      <c r="D71" s="40">
        <v>900</v>
      </c>
      <c r="E71" s="52">
        <v>-200</v>
      </c>
      <c r="F71" s="53">
        <f t="shared" si="0"/>
        <v>22700</v>
      </c>
    </row>
    <row r="72" spans="1:6" ht="15">
      <c r="A72" s="10"/>
      <c r="B72" s="10"/>
      <c r="C72" s="10"/>
      <c r="D72" s="10"/>
      <c r="E72" s="46"/>
      <c r="F72" s="37"/>
    </row>
    <row r="73" spans="1:6" ht="15">
      <c r="A73" s="30" t="s">
        <v>6</v>
      </c>
      <c r="B73" s="30" t="s">
        <v>7</v>
      </c>
      <c r="C73" s="28">
        <v>42654739</v>
      </c>
      <c r="D73" s="28">
        <v>5870995</v>
      </c>
      <c r="E73" s="28">
        <v>2649203</v>
      </c>
      <c r="F73" s="38">
        <f>D73+C73+E73</f>
        <v>51174937</v>
      </c>
    </row>
    <row r="74" spans="1:6" ht="15">
      <c r="A74" s="30" t="s">
        <v>8</v>
      </c>
      <c r="B74" s="31" t="s">
        <v>9</v>
      </c>
      <c r="C74" s="28">
        <v>42654739</v>
      </c>
      <c r="D74" s="28">
        <f>D75+D76+D77+D78+D79+D80+D81+D82+D84+D83</f>
        <v>5870995</v>
      </c>
      <c r="E74" s="28">
        <f>E75+E76+E77+E78+E79+E80+E81+E82+E84+E83</f>
        <v>2649203</v>
      </c>
      <c r="F74" s="38">
        <f t="shared" si="1" ref="F74:F84">=D74+C74+E74</f>
        <v>51174937</v>
      </c>
    </row>
    <row r="75" spans="1:6" ht="15">
      <c r="A75" s="32" t="s">
        <v>10</v>
      </c>
      <c r="B75" s="32" t="s">
        <v>11</v>
      </c>
      <c r="C75" s="28">
        <v>4786235</v>
      </c>
      <c r="D75" s="28">
        <v>2415400</v>
      </c>
      <c r="E75" s="51">
        <v>-7070</v>
      </c>
      <c r="F75" s="38">
        <f t="shared" si="1"/>
        <v>7194565</v>
      </c>
    </row>
    <row r="76" spans="1:6" ht="15">
      <c r="A76" s="32" t="s">
        <v>12</v>
      </c>
      <c r="B76" s="32" t="s">
        <v>13</v>
      </c>
      <c r="C76" s="28">
        <v>2000</v>
      </c>
      <c r="D76" s="28">
        <v>0</v>
      </c>
      <c r="E76" s="51">
        <v>0</v>
      </c>
      <c r="F76" s="38">
        <f t="shared" si="1"/>
        <v>2000</v>
      </c>
    </row>
    <row r="77" spans="1:6" ht="15">
      <c r="A77" s="32" t="s">
        <v>315</v>
      </c>
      <c r="B77" s="33" t="s">
        <v>316</v>
      </c>
      <c r="C77" s="28">
        <v>17822</v>
      </c>
      <c r="D77" s="28">
        <v>22342</v>
      </c>
      <c r="E77" s="51">
        <v>0</v>
      </c>
      <c r="F77" s="38">
        <f t="shared" si="1"/>
        <v>40164</v>
      </c>
    </row>
    <row r="78" spans="1:6" ht="15">
      <c r="A78" s="32" t="s">
        <v>14</v>
      </c>
      <c r="B78" s="32" t="s">
        <v>15</v>
      </c>
      <c r="C78" s="28">
        <v>8340633</v>
      </c>
      <c r="D78" s="28">
        <v>1107413</v>
      </c>
      <c r="E78" s="51">
        <v>377282</v>
      </c>
      <c r="F78" s="38">
        <f t="shared" si="1"/>
        <v>9825328</v>
      </c>
    </row>
    <row r="79" spans="1:6" ht="15">
      <c r="A79" s="32" t="s">
        <v>16</v>
      </c>
      <c r="B79" s="32" t="s">
        <v>17</v>
      </c>
      <c r="C79" s="28">
        <v>543730</v>
      </c>
      <c r="D79" s="28">
        <v>3832</v>
      </c>
      <c r="E79" s="51">
        <v>0</v>
      </c>
      <c r="F79" s="38">
        <f t="shared" si="1"/>
        <v>547562</v>
      </c>
    </row>
    <row r="80" spans="1:6" ht="15">
      <c r="A80" s="32" t="s">
        <v>18</v>
      </c>
      <c r="B80" s="32" t="s">
        <v>19</v>
      </c>
      <c r="C80" s="28">
        <v>4418134</v>
      </c>
      <c r="D80" s="28">
        <v>230811</v>
      </c>
      <c r="E80" s="51">
        <v>53843</v>
      </c>
      <c r="F80" s="38">
        <f t="shared" si="1"/>
        <v>4702788</v>
      </c>
    </row>
    <row r="81" spans="1:6" ht="15">
      <c r="A81" s="32" t="s">
        <v>20</v>
      </c>
      <c r="B81" s="32" t="s">
        <v>21</v>
      </c>
      <c r="C81" s="28">
        <v>184500</v>
      </c>
      <c r="D81" s="28">
        <v>12155</v>
      </c>
      <c r="E81" s="51">
        <v>7888</v>
      </c>
      <c r="F81" s="38">
        <f t="shared" si="1"/>
        <v>204543</v>
      </c>
    </row>
    <row r="82" spans="1:6" ht="15">
      <c r="A82" s="32" t="s">
        <v>22</v>
      </c>
      <c r="B82" s="32" t="s">
        <v>23</v>
      </c>
      <c r="C82" s="28">
        <v>3076224</v>
      </c>
      <c r="D82" s="28">
        <v>172811</v>
      </c>
      <c r="E82" s="51">
        <v>-1681</v>
      </c>
      <c r="F82" s="38">
        <f t="shared" si="1"/>
        <v>3247354</v>
      </c>
    </row>
    <row r="83" spans="1:6" ht="15">
      <c r="A83" s="32" t="s">
        <v>24</v>
      </c>
      <c r="B83" s="32" t="s">
        <v>25</v>
      </c>
      <c r="C83" s="28">
        <v>15516646</v>
      </c>
      <c r="D83" s="28">
        <v>1621682</v>
      </c>
      <c r="E83" s="51">
        <v>2148356</v>
      </c>
      <c r="F83" s="38">
        <f t="shared" si="1"/>
        <v>19286684</v>
      </c>
    </row>
    <row r="84" spans="1:6" ht="15">
      <c r="A84" s="32" t="s">
        <v>26</v>
      </c>
      <c r="B84" s="32" t="s">
        <v>27</v>
      </c>
      <c r="C84" s="28">
        <v>5768815</v>
      </c>
      <c r="D84" s="28">
        <v>284549</v>
      </c>
      <c r="E84" s="51">
        <v>70585</v>
      </c>
      <c r="F84" s="38">
        <f t="shared" si="1"/>
        <v>6123949</v>
      </c>
    </row>
    <row r="85" spans="1:6" ht="15">
      <c r="A85" s="9"/>
      <c r="B85" s="9"/>
      <c r="C85" s="9"/>
      <c r="D85" s="9"/>
      <c r="E85" s="47"/>
      <c r="F85" s="37"/>
    </row>
    <row r="86" spans="1:6" ht="15">
      <c r="A86" s="30" t="s">
        <v>140</v>
      </c>
      <c r="B86" s="31" t="s">
        <v>141</v>
      </c>
      <c r="C86" s="28">
        <f>C87+C97+C123+C128+C131+C143+C158</f>
        <v>42654739</v>
      </c>
      <c r="D86" s="29">
        <f>D87+D97+D123+D128+D131+D143+D158</f>
        <v>5870995</v>
      </c>
      <c r="E86" s="29">
        <f>E87+E97+E123+E128+E131+E143</f>
        <v>2649203</v>
      </c>
      <c r="F86" s="38">
        <f>C86+D86+E86</f>
        <v>51174937</v>
      </c>
    </row>
    <row r="87" spans="1:6" ht="15">
      <c r="A87" s="39" t="s">
        <v>142</v>
      </c>
      <c r="B87" s="39" t="s">
        <v>214</v>
      </c>
      <c r="C87" s="28">
        <v>18581027</v>
      </c>
      <c r="D87" s="28">
        <v>2013278</v>
      </c>
      <c r="E87" s="50">
        <v>2056633</v>
      </c>
      <c r="F87" s="38">
        <f t="shared" si="2" ref="F87:F150">=C87+D87+E87</f>
        <v>22650938</v>
      </c>
    </row>
    <row r="88" spans="1:6" ht="15">
      <c r="A88" s="39" t="s">
        <v>143</v>
      </c>
      <c r="B88" s="39" t="s">
        <v>215</v>
      </c>
      <c r="C88" s="28">
        <v>14468996</v>
      </c>
      <c r="D88" s="28">
        <v>1644155</v>
      </c>
      <c r="E88" s="51">
        <v>1643351</v>
      </c>
      <c r="F88" s="38">
        <f t="shared" si="2"/>
        <v>17756502</v>
      </c>
    </row>
    <row r="89" spans="1:6" ht="15">
      <c r="A89" s="33" t="s">
        <v>144</v>
      </c>
      <c r="B89" s="33" t="s">
        <v>216</v>
      </c>
      <c r="C89" s="40">
        <v>13159882</v>
      </c>
      <c r="D89" s="40">
        <v>1580773</v>
      </c>
      <c r="E89" s="52">
        <v>1552425</v>
      </c>
      <c r="F89" s="53">
        <f t="shared" si="2"/>
        <v>16293080</v>
      </c>
    </row>
    <row r="90" spans="1:6" ht="15">
      <c r="A90" s="33" t="s">
        <v>145</v>
      </c>
      <c r="B90" s="33" t="s">
        <v>217</v>
      </c>
      <c r="C90" s="40">
        <v>839520</v>
      </c>
      <c r="D90" s="40">
        <v>39300</v>
      </c>
      <c r="E90" s="52">
        <v>81559</v>
      </c>
      <c r="F90" s="53">
        <f t="shared" si="2"/>
        <v>960379</v>
      </c>
    </row>
    <row r="91" spans="1:6" ht="26.25">
      <c r="A91" s="33" t="s">
        <v>146</v>
      </c>
      <c r="B91" s="33" t="s">
        <v>218</v>
      </c>
      <c r="C91" s="40">
        <v>468594</v>
      </c>
      <c r="D91" s="40">
        <v>24082</v>
      </c>
      <c r="E91" s="52">
        <v>9367</v>
      </c>
      <c r="F91" s="53">
        <f t="shared" si="2"/>
        <v>502043</v>
      </c>
    </row>
    <row r="92" spans="1:6" ht="15">
      <c r="A92" s="33" t="s">
        <v>305</v>
      </c>
      <c r="B92" s="33" t="s">
        <v>306</v>
      </c>
      <c r="C92" s="40">
        <v>1000</v>
      </c>
      <c r="D92" s="42">
        <v>0</v>
      </c>
      <c r="E92" s="52">
        <v>0</v>
      </c>
      <c r="F92" s="53">
        <f t="shared" si="2"/>
        <v>1000</v>
      </c>
    </row>
    <row r="93" spans="1:6" ht="26.25">
      <c r="A93" s="39" t="s">
        <v>147</v>
      </c>
      <c r="B93" s="39" t="s">
        <v>219</v>
      </c>
      <c r="C93" s="28">
        <v>4112031</v>
      </c>
      <c r="D93" s="28">
        <v>369123</v>
      </c>
      <c r="E93" s="51">
        <v>413282</v>
      </c>
      <c r="F93" s="38">
        <f t="shared" si="2"/>
        <v>4894436</v>
      </c>
    </row>
    <row r="94" spans="1:6" ht="26.25">
      <c r="A94" s="33" t="s">
        <v>148</v>
      </c>
      <c r="B94" s="33" t="s">
        <v>220</v>
      </c>
      <c r="C94" s="40">
        <v>3590760</v>
      </c>
      <c r="D94" s="40">
        <v>366423</v>
      </c>
      <c r="E94" s="52">
        <v>385791</v>
      </c>
      <c r="F94" s="53">
        <f t="shared" si="2"/>
        <v>4342974</v>
      </c>
    </row>
    <row r="95" spans="1:6" ht="26.25">
      <c r="A95" s="33" t="s">
        <v>149</v>
      </c>
      <c r="B95" s="33" t="s">
        <v>221</v>
      </c>
      <c r="C95" s="40">
        <v>521270</v>
      </c>
      <c r="D95" s="40">
        <v>2700</v>
      </c>
      <c r="E95" s="52">
        <v>27491</v>
      </c>
      <c r="F95" s="53">
        <f t="shared" si="2"/>
        <v>551461</v>
      </c>
    </row>
    <row r="96" spans="1:6" ht="15">
      <c r="A96" s="33" t="s">
        <v>303</v>
      </c>
      <c r="B96" s="33" t="s">
        <v>304</v>
      </c>
      <c r="C96" s="40">
        <v>1</v>
      </c>
      <c r="D96" s="42">
        <v>0</v>
      </c>
      <c r="E96" s="52">
        <v>0</v>
      </c>
      <c r="F96" s="53">
        <f t="shared" si="2"/>
        <v>1</v>
      </c>
    </row>
    <row r="97" spans="1:6" ht="15">
      <c r="A97" s="39" t="s">
        <v>150</v>
      </c>
      <c r="B97" s="39" t="s">
        <v>222</v>
      </c>
      <c r="C97" s="28">
        <v>11227156</v>
      </c>
      <c r="D97" s="28">
        <v>504457</v>
      </c>
      <c r="E97" s="50">
        <v>289146</v>
      </c>
      <c r="F97" s="38">
        <f t="shared" si="2"/>
        <v>12020759</v>
      </c>
    </row>
    <row r="98" spans="1:6" ht="26.25">
      <c r="A98" s="39" t="s">
        <v>151</v>
      </c>
      <c r="B98" s="39" t="s">
        <v>223</v>
      </c>
      <c r="C98" s="28">
        <v>137603</v>
      </c>
      <c r="D98" s="28">
        <v>111</v>
      </c>
      <c r="E98" s="51">
        <v>-673</v>
      </c>
      <c r="F98" s="38">
        <f t="shared" si="2"/>
        <v>137041</v>
      </c>
    </row>
    <row r="99" spans="1:6" ht="26.25">
      <c r="A99" s="33" t="s">
        <v>152</v>
      </c>
      <c r="B99" s="33" t="s">
        <v>224</v>
      </c>
      <c r="C99" s="40">
        <v>86873</v>
      </c>
      <c r="D99" s="40">
        <v>111</v>
      </c>
      <c r="E99" s="52">
        <v>-239</v>
      </c>
      <c r="F99" s="53">
        <f t="shared" si="2"/>
        <v>86745</v>
      </c>
    </row>
    <row r="100" spans="1:6" ht="26.25">
      <c r="A100" s="33" t="s">
        <v>153</v>
      </c>
      <c r="B100" s="33" t="s">
        <v>225</v>
      </c>
      <c r="C100" s="40">
        <v>50730</v>
      </c>
      <c r="D100" s="42">
        <v>0</v>
      </c>
      <c r="E100" s="52">
        <v>-434</v>
      </c>
      <c r="F100" s="53">
        <f t="shared" si="2"/>
        <v>50296</v>
      </c>
    </row>
    <row r="101" spans="1:6" ht="15">
      <c r="A101" s="39" t="s">
        <v>154</v>
      </c>
      <c r="B101" s="39" t="s">
        <v>226</v>
      </c>
      <c r="C101" s="28">
        <v>6577293</v>
      </c>
      <c r="D101" s="28">
        <v>259374</v>
      </c>
      <c r="E101" s="51">
        <v>160464</v>
      </c>
      <c r="F101" s="38">
        <f t="shared" si="2"/>
        <v>6997131</v>
      </c>
    </row>
    <row r="102" spans="1:6" ht="15">
      <c r="A102" s="33" t="s">
        <v>155</v>
      </c>
      <c r="B102" s="33" t="s">
        <v>227</v>
      </c>
      <c r="C102" s="40">
        <v>110496</v>
      </c>
      <c r="D102" s="40">
        <v>7537</v>
      </c>
      <c r="E102" s="52">
        <v>2464</v>
      </c>
      <c r="F102" s="53">
        <f t="shared" si="2"/>
        <v>120497</v>
      </c>
    </row>
    <row r="103" spans="1:6" ht="15">
      <c r="A103" s="33" t="s">
        <v>156</v>
      </c>
      <c r="B103" s="33" t="s">
        <v>228</v>
      </c>
      <c r="C103" s="40">
        <v>1601314</v>
      </c>
      <c r="D103" s="40">
        <v>133482</v>
      </c>
      <c r="E103" s="52">
        <v>23657</v>
      </c>
      <c r="F103" s="53">
        <f t="shared" si="2"/>
        <v>1758453</v>
      </c>
    </row>
    <row r="104" spans="1:6" ht="26.25">
      <c r="A104" s="33" t="s">
        <v>157</v>
      </c>
      <c r="B104" s="33" t="s">
        <v>229</v>
      </c>
      <c r="C104" s="40">
        <v>1965305</v>
      </c>
      <c r="D104" s="40">
        <v>71094</v>
      </c>
      <c r="E104" s="52">
        <v>-25007</v>
      </c>
      <c r="F104" s="53">
        <f t="shared" si="2"/>
        <v>2011392</v>
      </c>
    </row>
    <row r="105" spans="1:6" ht="26.25">
      <c r="A105" s="33" t="s">
        <v>158</v>
      </c>
      <c r="B105" s="33" t="s">
        <v>230</v>
      </c>
      <c r="C105" s="40">
        <v>2423858</v>
      </c>
      <c r="D105" s="40">
        <v>34398</v>
      </c>
      <c r="E105" s="52">
        <v>161972</v>
      </c>
      <c r="F105" s="53">
        <f t="shared" si="2"/>
        <v>2620228</v>
      </c>
    </row>
    <row r="106" spans="1:6" ht="15">
      <c r="A106" s="33" t="s">
        <v>159</v>
      </c>
      <c r="B106" s="33" t="s">
        <v>231</v>
      </c>
      <c r="C106" s="40">
        <v>220728</v>
      </c>
      <c r="D106" s="40">
        <v>1257</v>
      </c>
      <c r="E106" s="52">
        <v>208</v>
      </c>
      <c r="F106" s="53">
        <f t="shared" si="2"/>
        <v>222193</v>
      </c>
    </row>
    <row r="107" spans="1:6" ht="15">
      <c r="A107" s="33" t="s">
        <v>160</v>
      </c>
      <c r="B107" s="33" t="s">
        <v>232</v>
      </c>
      <c r="C107" s="40">
        <v>112588</v>
      </c>
      <c r="D107" s="40">
        <v>6826</v>
      </c>
      <c r="E107" s="52">
        <v>-2831</v>
      </c>
      <c r="F107" s="53">
        <f t="shared" si="2"/>
        <v>116583</v>
      </c>
    </row>
    <row r="108" spans="1:6" ht="15">
      <c r="A108" s="33" t="s">
        <v>161</v>
      </c>
      <c r="B108" s="33" t="s">
        <v>233</v>
      </c>
      <c r="C108" s="40">
        <v>113779</v>
      </c>
      <c r="D108" s="42">
        <v>0</v>
      </c>
      <c r="E108" s="52">
        <v>0</v>
      </c>
      <c r="F108" s="53">
        <f t="shared" si="2"/>
        <v>113779</v>
      </c>
    </row>
    <row r="109" spans="1:6" ht="26.25">
      <c r="A109" s="33" t="s">
        <v>162</v>
      </c>
      <c r="B109" s="33" t="s">
        <v>234</v>
      </c>
      <c r="C109" s="40">
        <v>4585</v>
      </c>
      <c r="D109" s="40">
        <v>4780</v>
      </c>
      <c r="E109" s="52">
        <v>0</v>
      </c>
      <c r="F109" s="53">
        <f t="shared" si="2"/>
        <v>9365</v>
      </c>
    </row>
    <row r="110" spans="1:6" ht="26.25">
      <c r="A110" s="33" t="s">
        <v>163</v>
      </c>
      <c r="B110" s="33" t="s">
        <v>235</v>
      </c>
      <c r="C110" s="40">
        <v>24640</v>
      </c>
      <c r="D110" s="42">
        <v>0</v>
      </c>
      <c r="E110" s="52">
        <v>1</v>
      </c>
      <c r="F110" s="53">
        <f t="shared" si="2"/>
        <v>24641</v>
      </c>
    </row>
    <row r="111" spans="1:6" ht="26.25">
      <c r="A111" s="39" t="s">
        <v>164</v>
      </c>
      <c r="B111" s="39" t="s">
        <v>236</v>
      </c>
      <c r="C111" s="28">
        <v>4087917</v>
      </c>
      <c r="D111" s="28">
        <v>236715</v>
      </c>
      <c r="E111" s="51">
        <v>96024</v>
      </c>
      <c r="F111" s="38">
        <f t="shared" si="2"/>
        <v>4420656</v>
      </c>
    </row>
    <row r="112" spans="1:6" ht="15">
      <c r="A112" s="33" t="s">
        <v>165</v>
      </c>
      <c r="B112" s="33" t="s">
        <v>237</v>
      </c>
      <c r="C112" s="40">
        <v>838648</v>
      </c>
      <c r="D112" s="40">
        <v>25486</v>
      </c>
      <c r="E112" s="52">
        <v>18370</v>
      </c>
      <c r="F112" s="53">
        <f t="shared" si="2"/>
        <v>882504</v>
      </c>
    </row>
    <row r="113" spans="1:6" ht="15">
      <c r="A113" s="33" t="s">
        <v>166</v>
      </c>
      <c r="B113" s="33" t="s">
        <v>238</v>
      </c>
      <c r="C113" s="40">
        <v>1037953</v>
      </c>
      <c r="D113" s="40">
        <v>37121</v>
      </c>
      <c r="E113" s="52">
        <v>-4428</v>
      </c>
      <c r="F113" s="53">
        <f t="shared" si="2"/>
        <v>1070646</v>
      </c>
    </row>
    <row r="114" spans="1:6" ht="39">
      <c r="A114" s="33" t="s">
        <v>167</v>
      </c>
      <c r="B114" s="33" t="s">
        <v>239</v>
      </c>
      <c r="C114" s="40">
        <v>41943</v>
      </c>
      <c r="D114" s="40">
        <v>224</v>
      </c>
      <c r="E114" s="52">
        <v>200</v>
      </c>
      <c r="F114" s="53">
        <f t="shared" si="2"/>
        <v>42367</v>
      </c>
    </row>
    <row r="115" spans="1:6" ht="15">
      <c r="A115" s="33" t="s">
        <v>168</v>
      </c>
      <c r="B115" s="33" t="s">
        <v>240</v>
      </c>
      <c r="C115" s="40">
        <v>1156727</v>
      </c>
      <c r="D115" s="40">
        <v>42264</v>
      </c>
      <c r="E115" s="52">
        <v>71537</v>
      </c>
      <c r="F115" s="53">
        <f t="shared" si="2"/>
        <v>1270528</v>
      </c>
    </row>
    <row r="116" spans="1:6" ht="26.25">
      <c r="A116" s="33" t="s">
        <v>169</v>
      </c>
      <c r="B116" s="33" t="s">
        <v>241</v>
      </c>
      <c r="C116" s="40">
        <v>763847</v>
      </c>
      <c r="D116" s="40">
        <v>39596</v>
      </c>
      <c r="E116" s="52">
        <v>1760</v>
      </c>
      <c r="F116" s="53">
        <f t="shared" si="2"/>
        <v>805203</v>
      </c>
    </row>
    <row r="117" spans="1:6" ht="15">
      <c r="A117" s="33" t="s">
        <v>170</v>
      </c>
      <c r="B117" s="33" t="s">
        <v>242</v>
      </c>
      <c r="C117" s="40">
        <v>92876</v>
      </c>
      <c r="D117" s="40">
        <v>12363</v>
      </c>
      <c r="E117" s="52">
        <v>0</v>
      </c>
      <c r="F117" s="53">
        <f t="shared" si="2"/>
        <v>105239</v>
      </c>
    </row>
    <row r="118" spans="1:6" ht="15">
      <c r="A118" s="33" t="s">
        <v>171</v>
      </c>
      <c r="B118" s="33" t="s">
        <v>243</v>
      </c>
      <c r="C118" s="40">
        <v>155923</v>
      </c>
      <c r="D118" s="40">
        <v>79661</v>
      </c>
      <c r="E118" s="52">
        <v>8585</v>
      </c>
      <c r="F118" s="53">
        <f t="shared" si="2"/>
        <v>244169</v>
      </c>
    </row>
    <row r="119" spans="1:6" ht="15">
      <c r="A119" s="39" t="s">
        <v>172</v>
      </c>
      <c r="B119" s="39" t="s">
        <v>244</v>
      </c>
      <c r="C119" s="28">
        <v>33118</v>
      </c>
      <c r="D119" s="28">
        <v>712</v>
      </c>
      <c r="E119" s="51">
        <v>1</v>
      </c>
      <c r="F119" s="38">
        <f t="shared" si="2"/>
        <v>33831</v>
      </c>
    </row>
    <row r="120" spans="1:6" ht="26.25">
      <c r="A120" s="39" t="s">
        <v>173</v>
      </c>
      <c r="B120" s="39" t="s">
        <v>245</v>
      </c>
      <c r="C120" s="28">
        <v>391225</v>
      </c>
      <c r="D120" s="28">
        <v>7545</v>
      </c>
      <c r="E120" s="51">
        <v>33330</v>
      </c>
      <c r="F120" s="38">
        <f t="shared" si="2"/>
        <v>432100</v>
      </c>
    </row>
    <row r="121" spans="1:6" ht="15">
      <c r="A121" s="33" t="s">
        <v>174</v>
      </c>
      <c r="B121" s="33" t="s">
        <v>246</v>
      </c>
      <c r="C121" s="40">
        <v>391135</v>
      </c>
      <c r="D121" s="40">
        <v>7545</v>
      </c>
      <c r="E121" s="52">
        <v>33330</v>
      </c>
      <c r="F121" s="53">
        <f t="shared" si="2"/>
        <v>432010</v>
      </c>
    </row>
    <row r="122" spans="1:6" ht="15">
      <c r="A122" s="33" t="s">
        <v>175</v>
      </c>
      <c r="B122" s="33" t="s">
        <v>247</v>
      </c>
      <c r="C122" s="40">
        <v>90</v>
      </c>
      <c r="D122" s="42">
        <v>0</v>
      </c>
      <c r="E122" s="52">
        <v>0</v>
      </c>
      <c r="F122" s="53">
        <f t="shared" si="2"/>
        <v>90</v>
      </c>
    </row>
    <row r="123" spans="1:6" ht="15">
      <c r="A123" s="39" t="s">
        <v>176</v>
      </c>
      <c r="B123" s="39" t="s">
        <v>248</v>
      </c>
      <c r="C123" s="28">
        <v>314910</v>
      </c>
      <c r="D123" s="28">
        <v>920</v>
      </c>
      <c r="E123" s="50">
        <v>29357</v>
      </c>
      <c r="F123" s="38">
        <f t="shared" si="2"/>
        <v>345187</v>
      </c>
    </row>
    <row r="124" spans="1:6" ht="26.25">
      <c r="A124" s="39" t="s">
        <v>177</v>
      </c>
      <c r="B124" s="39" t="s">
        <v>249</v>
      </c>
      <c r="C124" s="28">
        <v>314910</v>
      </c>
      <c r="D124" s="28">
        <v>920</v>
      </c>
      <c r="E124" s="51">
        <v>29357</v>
      </c>
      <c r="F124" s="38">
        <f t="shared" si="2"/>
        <v>345187</v>
      </c>
    </row>
    <row r="125" spans="1:6" ht="26.25">
      <c r="A125" s="33" t="s">
        <v>178</v>
      </c>
      <c r="B125" s="33" t="s">
        <v>250</v>
      </c>
      <c r="C125" s="40">
        <v>140328</v>
      </c>
      <c r="D125" s="40">
        <v>0</v>
      </c>
      <c r="E125" s="52">
        <v>0</v>
      </c>
      <c r="F125" s="53">
        <f t="shared" si="2"/>
        <v>140328</v>
      </c>
    </row>
    <row r="126" spans="1:6" ht="26.25">
      <c r="A126" s="33" t="s">
        <v>179</v>
      </c>
      <c r="B126" s="33" t="s">
        <v>251</v>
      </c>
      <c r="C126" s="40">
        <v>157302</v>
      </c>
      <c r="D126" s="42">
        <v>920</v>
      </c>
      <c r="E126" s="52">
        <v>29357</v>
      </c>
      <c r="F126" s="53">
        <f t="shared" si="2"/>
        <v>187579</v>
      </c>
    </row>
    <row r="127" spans="1:6" ht="51.75">
      <c r="A127" s="33" t="s">
        <v>180</v>
      </c>
      <c r="B127" s="33" t="s">
        <v>252</v>
      </c>
      <c r="C127" s="40">
        <v>17280</v>
      </c>
      <c r="D127" s="42">
        <v>0</v>
      </c>
      <c r="E127" s="52">
        <v>0</v>
      </c>
      <c r="F127" s="53">
        <f t="shared" si="2"/>
        <v>17280</v>
      </c>
    </row>
    <row r="128" spans="1:6" ht="15">
      <c r="A128" s="39" t="s">
        <v>181</v>
      </c>
      <c r="B128" s="39" t="s">
        <v>253</v>
      </c>
      <c r="C128" s="28">
        <v>2579</v>
      </c>
      <c r="D128" s="28">
        <v>98</v>
      </c>
      <c r="E128" s="50">
        <v>210</v>
      </c>
      <c r="F128" s="38">
        <f t="shared" si="2"/>
        <v>2887</v>
      </c>
    </row>
    <row r="129" spans="1:6" ht="15">
      <c r="A129" s="39" t="s">
        <v>182</v>
      </c>
      <c r="B129" s="39" t="s">
        <v>254</v>
      </c>
      <c r="C129" s="28">
        <v>2579</v>
      </c>
      <c r="D129" s="28">
        <v>98</v>
      </c>
      <c r="E129" s="51">
        <v>210</v>
      </c>
      <c r="F129" s="38">
        <f t="shared" si="2"/>
        <v>2887</v>
      </c>
    </row>
    <row r="130" spans="1:6" ht="15">
      <c r="A130" s="33" t="s">
        <v>183</v>
      </c>
      <c r="B130" s="33" t="s">
        <v>255</v>
      </c>
      <c r="C130" s="40">
        <v>2579</v>
      </c>
      <c r="D130" s="40">
        <v>98</v>
      </c>
      <c r="E130" s="52">
        <v>210</v>
      </c>
      <c r="F130" s="53">
        <f t="shared" si="2"/>
        <v>2887</v>
      </c>
    </row>
    <row r="131" spans="1:6" ht="15">
      <c r="A131" s="39" t="s">
        <v>184</v>
      </c>
      <c r="B131" s="39" t="s">
        <v>256</v>
      </c>
      <c r="C131" s="28">
        <v>7588302</v>
      </c>
      <c r="D131" s="28">
        <v>933870</v>
      </c>
      <c r="E131" s="50">
        <v>151112</v>
      </c>
      <c r="F131" s="38">
        <f t="shared" si="2"/>
        <v>8673284</v>
      </c>
    </row>
    <row r="132" spans="1:6" ht="15">
      <c r="A132" s="39" t="s">
        <v>185</v>
      </c>
      <c r="B132" s="39" t="s">
        <v>257</v>
      </c>
      <c r="C132" s="28">
        <v>194704</v>
      </c>
      <c r="D132" s="28">
        <v>10279</v>
      </c>
      <c r="E132" s="51">
        <v>11418</v>
      </c>
      <c r="F132" s="38">
        <f t="shared" si="2"/>
        <v>216401</v>
      </c>
    </row>
    <row r="133" spans="1:6" ht="15">
      <c r="A133" s="33" t="s">
        <v>186</v>
      </c>
      <c r="B133" s="33" t="s">
        <v>258</v>
      </c>
      <c r="C133" s="40">
        <v>185439</v>
      </c>
      <c r="D133" s="40">
        <v>10279</v>
      </c>
      <c r="E133" s="52">
        <v>8598</v>
      </c>
      <c r="F133" s="53">
        <f t="shared" si="2"/>
        <v>204316</v>
      </c>
    </row>
    <row r="134" spans="1:6" ht="26.25">
      <c r="A134" s="33" t="s">
        <v>187</v>
      </c>
      <c r="B134" s="33" t="s">
        <v>259</v>
      </c>
      <c r="C134" s="40">
        <v>9265</v>
      </c>
      <c r="D134" s="40">
        <v>0</v>
      </c>
      <c r="E134" s="52">
        <v>-123</v>
      </c>
      <c r="F134" s="53">
        <f t="shared" si="2"/>
        <v>9142</v>
      </c>
    </row>
    <row r="135" spans="1:6" ht="15">
      <c r="A135" s="33">
        <v>5140</v>
      </c>
      <c r="B135" s="54" t="s">
        <v>327</v>
      </c>
      <c r="C135" s="52">
        <v>11421</v>
      </c>
      <c r="D135" s="42">
        <v>0</v>
      </c>
      <c r="E135" s="52">
        <v>0</v>
      </c>
      <c r="F135" s="53">
        <f t="shared" si="2"/>
        <v>11421</v>
      </c>
    </row>
    <row r="136" spans="1:6" ht="15">
      <c r="A136" s="39" t="s">
        <v>188</v>
      </c>
      <c r="B136" s="39" t="s">
        <v>260</v>
      </c>
      <c r="C136" s="28">
        <v>7393598</v>
      </c>
      <c r="D136" s="28">
        <v>923591</v>
      </c>
      <c r="E136" s="51">
        <v>139694</v>
      </c>
      <c r="F136" s="38">
        <f t="shared" si="2"/>
        <v>8456883</v>
      </c>
    </row>
    <row r="137" spans="1:6" ht="26.25">
      <c r="A137" s="33" t="s">
        <v>189</v>
      </c>
      <c r="B137" s="33" t="s">
        <v>261</v>
      </c>
      <c r="C137" s="40">
        <v>198167</v>
      </c>
      <c r="D137" s="42">
        <v>0</v>
      </c>
      <c r="E137" s="52">
        <v>66093</v>
      </c>
      <c r="F137" s="53">
        <f t="shared" si="2"/>
        <v>264260</v>
      </c>
    </row>
    <row r="138" spans="1:6" ht="15">
      <c r="A138" s="33" t="s">
        <v>190</v>
      </c>
      <c r="B138" s="33" t="s">
        <v>262</v>
      </c>
      <c r="C138" s="40">
        <v>49572</v>
      </c>
      <c r="D138" s="42">
        <v>0</v>
      </c>
      <c r="E138" s="52">
        <v>-5761</v>
      </c>
      <c r="F138" s="53">
        <f t="shared" si="2"/>
        <v>43811</v>
      </c>
    </row>
    <row r="139" spans="1:6" ht="15">
      <c r="A139" s="33" t="s">
        <v>191</v>
      </c>
      <c r="B139" s="33" t="s">
        <v>263</v>
      </c>
      <c r="C139" s="40">
        <v>915179</v>
      </c>
      <c r="D139" s="40">
        <v>55935</v>
      </c>
      <c r="E139" s="52">
        <v>32939</v>
      </c>
      <c r="F139" s="53">
        <f t="shared" si="2"/>
        <v>1004053</v>
      </c>
    </row>
    <row r="140" spans="1:6" ht="15">
      <c r="A140" s="33" t="s">
        <v>192</v>
      </c>
      <c r="B140" s="33" t="s">
        <v>264</v>
      </c>
      <c r="C140" s="40">
        <v>3455711</v>
      </c>
      <c r="D140" s="40">
        <v>83551</v>
      </c>
      <c r="E140" s="52">
        <v>11365</v>
      </c>
      <c r="F140" s="53">
        <f t="shared" si="2"/>
        <v>3550627</v>
      </c>
    </row>
    <row r="141" spans="1:6" ht="15">
      <c r="A141" s="33" t="s">
        <v>193</v>
      </c>
      <c r="B141" s="33" t="s">
        <v>265</v>
      </c>
      <c r="C141" s="40">
        <v>2764449</v>
      </c>
      <c r="D141" s="40">
        <v>783369</v>
      </c>
      <c r="E141" s="52">
        <v>34797</v>
      </c>
      <c r="F141" s="53">
        <f t="shared" si="2"/>
        <v>3582615</v>
      </c>
    </row>
    <row r="142" spans="1:6" ht="15">
      <c r="A142" s="33" t="s">
        <v>194</v>
      </c>
      <c r="B142" s="33" t="s">
        <v>266</v>
      </c>
      <c r="C142" s="40">
        <v>10520</v>
      </c>
      <c r="D142" s="40">
        <v>736</v>
      </c>
      <c r="E142" s="52">
        <v>261</v>
      </c>
      <c r="F142" s="53">
        <f t="shared" si="2"/>
        <v>11517</v>
      </c>
    </row>
    <row r="143" spans="1:6" ht="15">
      <c r="A143" s="39" t="s">
        <v>195</v>
      </c>
      <c r="B143" s="39" t="s">
        <v>267</v>
      </c>
      <c r="C143" s="28">
        <v>3029986</v>
      </c>
      <c r="D143" s="28">
        <v>282989</v>
      </c>
      <c r="E143" s="50">
        <v>122745</v>
      </c>
      <c r="F143" s="38">
        <f t="shared" si="2"/>
        <v>3435720</v>
      </c>
    </row>
    <row r="144" spans="1:6" ht="15">
      <c r="A144" s="39" t="s">
        <v>196</v>
      </c>
      <c r="B144" s="39" t="s">
        <v>268</v>
      </c>
      <c r="C144" s="28">
        <v>2535194</v>
      </c>
      <c r="D144" s="28">
        <v>206525</v>
      </c>
      <c r="E144" s="51">
        <v>119965</v>
      </c>
      <c r="F144" s="38">
        <f t="shared" si="2"/>
        <v>2861684</v>
      </c>
    </row>
    <row r="145" spans="1:6" ht="15">
      <c r="A145" s="33" t="s">
        <v>197</v>
      </c>
      <c r="B145" s="33" t="s">
        <v>269</v>
      </c>
      <c r="C145" s="40">
        <v>805184</v>
      </c>
      <c r="D145" s="40">
        <v>113265</v>
      </c>
      <c r="E145" s="52">
        <v>119230</v>
      </c>
      <c r="F145" s="53">
        <f t="shared" si="2"/>
        <v>1037679</v>
      </c>
    </row>
    <row r="146" spans="1:6" ht="15">
      <c r="A146" s="33" t="s">
        <v>198</v>
      </c>
      <c r="B146" s="33" t="s">
        <v>270</v>
      </c>
      <c r="C146" s="40">
        <v>268613</v>
      </c>
      <c r="D146" s="40">
        <v>18782</v>
      </c>
      <c r="E146" s="52">
        <v>0</v>
      </c>
      <c r="F146" s="53">
        <f t="shared" si="2"/>
        <v>287395</v>
      </c>
    </row>
    <row r="147" spans="1:6" ht="26.25">
      <c r="A147" s="33" t="s">
        <v>199</v>
      </c>
      <c r="B147" s="33" t="s">
        <v>271</v>
      </c>
      <c r="C147" s="40">
        <v>1200200</v>
      </c>
      <c r="D147" s="40">
        <v>61619</v>
      </c>
      <c r="E147" s="52">
        <v>0</v>
      </c>
      <c r="F147" s="53">
        <f t="shared" si="2"/>
        <v>1261819</v>
      </c>
    </row>
    <row r="148" spans="1:6" ht="15">
      <c r="A148" s="33" t="s">
        <v>200</v>
      </c>
      <c r="B148" s="33" t="s">
        <v>272</v>
      </c>
      <c r="C148" s="40">
        <v>250000</v>
      </c>
      <c r="D148" s="40">
        <v>8800</v>
      </c>
      <c r="E148" s="52">
        <v>0</v>
      </c>
      <c r="F148" s="53">
        <f t="shared" si="2"/>
        <v>258800</v>
      </c>
    </row>
    <row r="149" spans="1:6" ht="15">
      <c r="A149" s="33" t="s">
        <v>201</v>
      </c>
      <c r="B149" s="33" t="s">
        <v>273</v>
      </c>
      <c r="C149" s="40">
        <v>11197</v>
      </c>
      <c r="D149" s="40">
        <v>4059</v>
      </c>
      <c r="E149" s="52">
        <v>735</v>
      </c>
      <c r="F149" s="53">
        <f t="shared" si="2"/>
        <v>15991</v>
      </c>
    </row>
    <row r="150" spans="1:6" ht="15">
      <c r="A150" s="39" t="s">
        <v>202</v>
      </c>
      <c r="B150" s="39" t="s">
        <v>274</v>
      </c>
      <c r="C150" s="28">
        <v>82252</v>
      </c>
      <c r="D150" s="28">
        <v>28044</v>
      </c>
      <c r="E150" s="51">
        <v>0</v>
      </c>
      <c r="F150" s="38">
        <f t="shared" si="2"/>
        <v>110296</v>
      </c>
    </row>
    <row r="151" spans="1:6" ht="15">
      <c r="A151" s="33" t="s">
        <v>203</v>
      </c>
      <c r="B151" s="33" t="s">
        <v>275</v>
      </c>
      <c r="C151" s="40">
        <v>27000</v>
      </c>
      <c r="D151" s="40">
        <v>0</v>
      </c>
      <c r="E151" s="52">
        <v>0</v>
      </c>
      <c r="F151" s="53">
        <f t="shared" si="3" ref="F151:F167">=C151+D151+E151</f>
        <v>27000</v>
      </c>
    </row>
    <row r="152" spans="1:6" ht="15">
      <c r="A152" s="33" t="s">
        <v>204</v>
      </c>
      <c r="B152" s="33" t="s">
        <v>276</v>
      </c>
      <c r="C152" s="40">
        <v>40251</v>
      </c>
      <c r="D152" s="42">
        <v>0</v>
      </c>
      <c r="E152" s="52">
        <v>0</v>
      </c>
      <c r="F152" s="53">
        <f t="shared" si="3"/>
        <v>40251</v>
      </c>
    </row>
    <row r="153" spans="1:6" ht="26.25">
      <c r="A153" s="33" t="s">
        <v>317</v>
      </c>
      <c r="B153" s="33" t="s">
        <v>318</v>
      </c>
      <c r="C153" s="40">
        <v>1</v>
      </c>
      <c r="D153" s="40">
        <v>22495</v>
      </c>
      <c r="E153" s="52">
        <v>0</v>
      </c>
      <c r="F153" s="53">
        <f t="shared" si="3"/>
        <v>22496</v>
      </c>
    </row>
    <row r="154" spans="1:6" ht="15">
      <c r="A154" s="33" t="s">
        <v>205</v>
      </c>
      <c r="B154" s="33" t="s">
        <v>277</v>
      </c>
      <c r="C154" s="40">
        <v>15000</v>
      </c>
      <c r="D154" s="40">
        <v>5549</v>
      </c>
      <c r="E154" s="52">
        <v>0</v>
      </c>
      <c r="F154" s="53">
        <f t="shared" si="3"/>
        <v>20549</v>
      </c>
    </row>
    <row r="155" spans="1:6" ht="26.25">
      <c r="A155" s="39" t="s">
        <v>206</v>
      </c>
      <c r="B155" s="39" t="s">
        <v>278</v>
      </c>
      <c r="C155" s="28">
        <v>412540</v>
      </c>
      <c r="D155" s="28">
        <v>48420</v>
      </c>
      <c r="E155" s="51">
        <v>2780</v>
      </c>
      <c r="F155" s="38">
        <f t="shared" si="3"/>
        <v>463740</v>
      </c>
    </row>
    <row r="156" spans="1:6" ht="15">
      <c r="A156" s="33" t="s">
        <v>207</v>
      </c>
      <c r="B156" s="33" t="s">
        <v>279</v>
      </c>
      <c r="C156" s="40">
        <v>20000</v>
      </c>
      <c r="D156" s="40">
        <v>26525</v>
      </c>
      <c r="E156" s="52">
        <v>5158</v>
      </c>
      <c r="F156" s="53">
        <f t="shared" si="3"/>
        <v>51683</v>
      </c>
    </row>
    <row r="157" spans="1:6" ht="26.25">
      <c r="A157" s="33" t="s">
        <v>208</v>
      </c>
      <c r="B157" s="33" t="s">
        <v>280</v>
      </c>
      <c r="C157" s="40">
        <v>392540</v>
      </c>
      <c r="D157" s="40">
        <v>21895</v>
      </c>
      <c r="E157" s="52">
        <v>-2378</v>
      </c>
      <c r="F157" s="53">
        <f t="shared" si="3"/>
        <v>412057</v>
      </c>
    </row>
    <row r="158" spans="1:6" ht="26.25">
      <c r="A158" s="39" t="s">
        <v>209</v>
      </c>
      <c r="B158" s="39" t="s">
        <v>281</v>
      </c>
      <c r="C158" s="28">
        <v>1910779</v>
      </c>
      <c r="D158" s="28">
        <v>2135383</v>
      </c>
      <c r="E158" s="50">
        <v>0</v>
      </c>
      <c r="F158" s="38">
        <f t="shared" si="3"/>
        <v>4046162</v>
      </c>
    </row>
    <row r="159" spans="1:6" ht="15">
      <c r="A159" s="39" t="s">
        <v>210</v>
      </c>
      <c r="B159" s="39" t="s">
        <v>282</v>
      </c>
      <c r="C159" s="28">
        <v>1757817</v>
      </c>
      <c r="D159" s="28">
        <v>2135383</v>
      </c>
      <c r="E159" s="51">
        <v>0</v>
      </c>
      <c r="F159" s="38">
        <f t="shared" si="3"/>
        <v>3893200</v>
      </c>
    </row>
    <row r="160" spans="1:6" ht="39">
      <c r="A160" s="33" t="s">
        <v>211</v>
      </c>
      <c r="B160" s="33" t="s">
        <v>283</v>
      </c>
      <c r="C160" s="40">
        <v>1612678</v>
      </c>
      <c r="D160" s="40">
        <v>2133810</v>
      </c>
      <c r="E160" s="52">
        <v>0</v>
      </c>
      <c r="F160" s="53">
        <f t="shared" si="3"/>
        <v>3746488</v>
      </c>
    </row>
    <row r="161" spans="1:6" ht="26.25">
      <c r="A161" s="33" t="s">
        <v>212</v>
      </c>
      <c r="B161" s="33" t="s">
        <v>284</v>
      </c>
      <c r="C161" s="40">
        <v>141274</v>
      </c>
      <c r="D161" s="40">
        <v>536</v>
      </c>
      <c r="E161" s="52">
        <v>0</v>
      </c>
      <c r="F161" s="53">
        <f t="shared" si="3"/>
        <v>141810</v>
      </c>
    </row>
    <row r="162" spans="1:6" ht="39">
      <c r="A162" s="33" t="s">
        <v>213</v>
      </c>
      <c r="B162" s="33" t="s">
        <v>285</v>
      </c>
      <c r="C162" s="40">
        <v>3865</v>
      </c>
      <c r="D162" s="40">
        <v>1037</v>
      </c>
      <c r="E162" s="52">
        <v>0</v>
      </c>
      <c r="F162" s="53">
        <f t="shared" si="3"/>
        <v>4902</v>
      </c>
    </row>
    <row r="163" spans="1:6" ht="15">
      <c r="A163" s="39" t="s">
        <v>296</v>
      </c>
      <c r="B163" s="39" t="s">
        <v>298</v>
      </c>
      <c r="C163" s="28">
        <v>152962</v>
      </c>
      <c r="D163" s="28">
        <v>0</v>
      </c>
      <c r="E163" s="51">
        <v>0</v>
      </c>
      <c r="F163" s="38">
        <f t="shared" si="3"/>
        <v>152962</v>
      </c>
    </row>
    <row r="164" spans="1:6" ht="15">
      <c r="A164" s="33" t="s">
        <v>297</v>
      </c>
      <c r="B164" s="33" t="s">
        <v>299</v>
      </c>
      <c r="C164" s="40">
        <v>152962</v>
      </c>
      <c r="D164" s="42">
        <v>0</v>
      </c>
      <c r="E164" s="52">
        <v>0</v>
      </c>
      <c r="F164" s="53">
        <f t="shared" si="3"/>
        <v>152962</v>
      </c>
    </row>
    <row r="165" spans="1:6" ht="15">
      <c r="A165" s="55" t="s">
        <v>329</v>
      </c>
      <c r="B165" s="55" t="s">
        <v>328</v>
      </c>
      <c r="C165" s="28">
        <v>99031</v>
      </c>
      <c r="D165" s="57">
        <v>0</v>
      </c>
      <c r="E165" s="50">
        <v>0</v>
      </c>
      <c r="F165" s="38">
        <f t="shared" si="3"/>
        <v>99031</v>
      </c>
    </row>
    <row r="166" spans="1:6" ht="15">
      <c r="A166" s="56" t="s">
        <v>331</v>
      </c>
      <c r="B166" s="56" t="s">
        <v>330</v>
      </c>
      <c r="C166" s="28">
        <v>99031</v>
      </c>
      <c r="D166" s="57">
        <v>0</v>
      </c>
      <c r="E166" s="51">
        <v>0</v>
      </c>
      <c r="F166" s="38">
        <f t="shared" si="3"/>
        <v>99031</v>
      </c>
    </row>
    <row r="167" spans="1:6" ht="15">
      <c r="A167" s="54" t="s">
        <v>333</v>
      </c>
      <c r="B167" s="54" t="s">
        <v>332</v>
      </c>
      <c r="C167" s="40">
        <v>99031</v>
      </c>
      <c r="D167" s="42">
        <v>0</v>
      </c>
      <c r="E167" s="52">
        <v>0</v>
      </c>
      <c r="F167" s="38">
        <f t="shared" si="3"/>
        <v>99031</v>
      </c>
    </row>
    <row r="168" spans="1:6" ht="15">
      <c r="A168" s="8"/>
      <c r="B168" s="7"/>
      <c r="C168" s="7"/>
      <c r="D168" s="6"/>
      <c r="E168" s="48"/>
      <c r="F168" s="37"/>
    </row>
    <row r="169" spans="1:6" ht="15">
      <c r="A169" s="12" t="s">
        <v>286</v>
      </c>
      <c r="B169" s="5"/>
      <c r="C169" s="5"/>
      <c r="D169" s="11"/>
      <c r="E169" s="45"/>
      <c r="F169" s="37"/>
    </row>
    <row r="170" spans="1:6" ht="15">
      <c r="A170" s="32" t="s">
        <v>293</v>
      </c>
      <c r="B170" s="34" t="s">
        <v>289</v>
      </c>
      <c r="C170" s="19">
        <v>164684</v>
      </c>
      <c r="D170" s="37">
        <v>0</v>
      </c>
      <c r="E170" s="37">
        <v>0</v>
      </c>
      <c r="F170" s="41">
        <f>C170+D170+E170</f>
        <v>164684</v>
      </c>
    </row>
    <row r="171" spans="1:6" ht="15">
      <c r="A171" s="18" t="s">
        <v>287</v>
      </c>
      <c r="B171" s="34" t="s">
        <v>288</v>
      </c>
      <c r="C171" s="19">
        <v>1539624</v>
      </c>
      <c r="D171" s="40">
        <v>70419</v>
      </c>
      <c r="E171" s="40">
        <v>160996</v>
      </c>
      <c r="F171" s="41">
        <f t="shared" si="4" ref="F171:F173">=C171+D171+E171</f>
        <v>1771039</v>
      </c>
    </row>
    <row r="172" spans="1:6" ht="15">
      <c r="A172" s="35" t="s">
        <v>290</v>
      </c>
      <c r="B172" s="34" t="s">
        <v>291</v>
      </c>
      <c r="C172" s="19">
        <v>209693</v>
      </c>
      <c r="D172" s="40">
        <v>483055</v>
      </c>
      <c r="E172" s="40">
        <v>0</v>
      </c>
      <c r="F172" s="41">
        <f t="shared" si="4"/>
        <v>692748</v>
      </c>
    </row>
    <row r="173" spans="1:6" ht="26.25">
      <c r="A173" s="43" t="s">
        <v>323</v>
      </c>
      <c r="B173" s="44" t="s">
        <v>324</v>
      </c>
      <c r="C173" s="19">
        <v>0</v>
      </c>
      <c r="D173" s="40">
        <v>6170</v>
      </c>
      <c r="E173" s="40">
        <v>0</v>
      </c>
      <c r="F173" s="41">
        <f t="shared" si="4"/>
        <v>6170</v>
      </c>
    </row>
    <row r="174" spans="1:6" ht="15" customHeight="1">
      <c r="A174" s="12" t="s">
        <v>292</v>
      </c>
      <c r="B174" s="11"/>
      <c r="C174" s="36">
        <f>C86+C172+C170-C171</f>
        <v>41489492</v>
      </c>
      <c r="D174" s="36">
        <f>D86+D172+D170-D171+D173</f>
        <v>6289801</v>
      </c>
      <c r="E174" s="36">
        <f>E86+E172+E170-E171+E173</f>
        <v>2488207</v>
      </c>
      <c r="F174" s="36">
        <f>F86+F172+F170-F171+F173</f>
        <v>50267500</v>
      </c>
    </row>
    <row r="175" spans="1:6" ht="15">
      <c r="A175" s="14"/>
      <c r="B175" s="14"/>
      <c r="C175" s="15"/>
      <c r="F175" s="17"/>
    </row>
    <row r="176" spans="1:5" ht="15">
      <c r="A176" s="14"/>
      <c r="B176" s="14"/>
      <c r="C176" s="15"/>
      <c r="D176" s="17"/>
      <c r="E176" s="17"/>
    </row>
    <row r="177" spans="1:3" ht="15">
      <c r="A177" s="13"/>
      <c r="B177" s="13"/>
      <c r="C177" s="13"/>
    </row>
  </sheetData>
  <mergeCells count="11">
    <mergeCell ref="A6:C6"/>
    <mergeCell ref="A1:F1"/>
    <mergeCell ref="A2:F2"/>
    <mergeCell ref="A3:F3"/>
    <mergeCell ref="A4:F4"/>
    <mergeCell ref="A177:C177"/>
    <mergeCell ref="A174:B174"/>
    <mergeCell ref="A72:D72"/>
    <mergeCell ref="A85:D85"/>
    <mergeCell ref="A168:D168"/>
    <mergeCell ref="A169:D169"/>
  </mergeCells>
  <pageMargins left="0.7" right="0.7" top="0.75" bottom="0.75" header="0.3" footer="0.3"/>
  <pageSetup fitToHeight="0" orientation="portrait" paperSize="9" scale="8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Natālija Zvīdriņa</cp:lastModifiedBy>
  <cp:lastPrinted>2021-11-04T12:14:18Z</cp:lastPrinted>
  <dcterms:created xsi:type="dcterms:W3CDTF">2015-06-05T18:17:20Z</dcterms:created>
  <dcterms:modified xsi:type="dcterms:W3CDTF">2021-11-04T12:15:16Z</dcterms:modified>
  <cp:category/>
</cp:coreProperties>
</file>