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jurane\Desktop\"/>
    </mc:Choice>
  </mc:AlternateContent>
  <xr:revisionPtr revIDLastSave="0" documentId="8_{23480206-8351-4F69-BFAA-757FD7856460}" xr6:coauthVersionLast="47" xr6:coauthVersionMax="47" xr10:uidLastSave="{00000000-0000-0000-0000-000000000000}"/>
  <bookViews>
    <workbookView xWindow="4680" yWindow="2325" windowWidth="2160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5" i="1" l="1"/>
  <c r="E164" i="1"/>
  <c r="E163" i="1"/>
  <c r="E162" i="1"/>
  <c r="E160" i="1"/>
  <c r="E159" i="1"/>
  <c r="D159" i="1"/>
  <c r="E158" i="1"/>
  <c r="E157" i="1"/>
  <c r="E156" i="1"/>
  <c r="E155" i="1"/>
  <c r="D155" i="1"/>
  <c r="D154" i="1"/>
  <c r="E154" i="1" s="1"/>
  <c r="E153" i="1"/>
  <c r="D152" i="1"/>
  <c r="E152" i="1" s="1"/>
  <c r="E151" i="1"/>
  <c r="E150" i="1"/>
  <c r="D149" i="1"/>
  <c r="E149" i="1" s="1"/>
  <c r="E148" i="1"/>
  <c r="E147" i="1"/>
  <c r="E146" i="1"/>
  <c r="D145" i="1"/>
  <c r="E145" i="1" s="1"/>
  <c r="E144" i="1"/>
  <c r="E143" i="1"/>
  <c r="E142" i="1"/>
  <c r="E141" i="1"/>
  <c r="E140" i="1"/>
  <c r="E139" i="1"/>
  <c r="D138" i="1"/>
  <c r="D137" i="1" s="1"/>
  <c r="E137" i="1" s="1"/>
  <c r="E136" i="1"/>
  <c r="E135" i="1"/>
  <c r="E134" i="1"/>
  <c r="E133" i="1"/>
  <c r="E132" i="1"/>
  <c r="E131" i="1"/>
  <c r="E130" i="1"/>
  <c r="D130" i="1"/>
  <c r="E129" i="1"/>
  <c r="E128" i="1"/>
  <c r="E127" i="1"/>
  <c r="D126" i="1"/>
  <c r="D125" i="1" s="1"/>
  <c r="E125" i="1" s="1"/>
  <c r="E124" i="1"/>
  <c r="E123" i="1"/>
  <c r="E122" i="1"/>
  <c r="E121" i="1"/>
  <c r="E120" i="1"/>
  <c r="E119" i="1"/>
  <c r="E118" i="1"/>
  <c r="D118" i="1"/>
  <c r="D117" i="1"/>
  <c r="E117" i="1" s="1"/>
  <c r="E116" i="1"/>
  <c r="E115" i="1"/>
  <c r="D114" i="1"/>
  <c r="E114" i="1" s="1"/>
  <c r="E113" i="1"/>
  <c r="E112" i="1"/>
  <c r="E111" i="1"/>
  <c r="E110" i="1"/>
  <c r="E109" i="1"/>
  <c r="E108" i="1"/>
  <c r="E107" i="1"/>
  <c r="E106" i="1"/>
  <c r="E105" i="1"/>
  <c r="D105" i="1"/>
  <c r="E104" i="1"/>
  <c r="E103" i="1"/>
  <c r="E102" i="1"/>
  <c r="E101" i="1"/>
  <c r="E100" i="1"/>
  <c r="E99" i="1"/>
  <c r="E98" i="1"/>
  <c r="E97" i="1"/>
  <c r="E96" i="1"/>
  <c r="D95" i="1"/>
  <c r="E95" i="1" s="1"/>
  <c r="E94" i="1"/>
  <c r="E93" i="1"/>
  <c r="D92" i="1"/>
  <c r="D91" i="1" s="1"/>
  <c r="E91" i="1" s="1"/>
  <c r="E90" i="1"/>
  <c r="E89" i="1"/>
  <c r="E88" i="1"/>
  <c r="D88" i="1"/>
  <c r="E87" i="1"/>
  <c r="E86" i="1"/>
  <c r="E85" i="1"/>
  <c r="D84" i="1"/>
  <c r="D83" i="1" s="1"/>
  <c r="E83" i="1" s="1"/>
  <c r="C82" i="1"/>
  <c r="C166" i="1" s="1"/>
  <c r="E80" i="1"/>
  <c r="E79" i="1"/>
  <c r="E78" i="1"/>
  <c r="E77" i="1"/>
  <c r="E76" i="1"/>
  <c r="E75" i="1"/>
  <c r="E74" i="1"/>
  <c r="E73" i="1"/>
  <c r="E70" i="1" s="1"/>
  <c r="E69" i="1" s="1"/>
  <c r="E72" i="1"/>
  <c r="E71" i="1"/>
  <c r="D70" i="1"/>
  <c r="D69" i="1" s="1"/>
  <c r="C70" i="1"/>
  <c r="C69" i="1"/>
  <c r="E52" i="1"/>
  <c r="D51" i="1"/>
  <c r="D50" i="1" s="1"/>
  <c r="C9" i="1"/>
  <c r="C7" i="1" s="1"/>
  <c r="E8" i="1"/>
  <c r="D9" i="1" l="1"/>
  <c r="D7" i="1" s="1"/>
  <c r="E50" i="1"/>
  <c r="E9" i="1" s="1"/>
  <c r="E7" i="1"/>
  <c r="D82" i="1"/>
  <c r="D166" i="1" s="1"/>
  <c r="E92" i="1"/>
  <c r="E138" i="1"/>
  <c r="E51" i="1"/>
  <c r="E84" i="1"/>
  <c r="E82" i="1" s="1"/>
  <c r="E166" i="1" s="1"/>
  <c r="E126" i="1"/>
</calcChain>
</file>

<file path=xl/sharedStrings.xml><?xml version="1.0" encoding="utf-8"?>
<sst xmlns="http://schemas.openxmlformats.org/spreadsheetml/2006/main" count="320" uniqueCount="320">
  <si>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</si>
  <si>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</si>
  <si>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</si>
  <si>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</si>
  <si>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</si>
  <si>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</si>
  <si>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</si>
  <si>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</si>
  <si>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</si>
  <si>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</si>
  <si>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</si>
  <si>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</si>
  <si>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</si>
  <si>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</si>
  <si>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</si>
  <si>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</si>
  <si>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</si>
  <si>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</si>
  <si>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</si>
  <si>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</si>
  <si>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</si>
  <si>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</si>
  <si>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</si>
  <si>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</si>
  <si>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</si>
  <si>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</si>
  <si>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</si>
  <si>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</si>
  <si>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</si>
  <si>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</si>
  <si>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</si>
  <si>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</si>
  <si>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</si>
  <si>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</si>
  <si>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</si>
  <si>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</si>
  <si>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</si>
  <si>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</si>
  <si>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</si>
  <si>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</si>
  <si>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</si>
  <si>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</si>
  <si>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</si>
  <si>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</si>
  <si>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</si>
  <si>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</si>
  <si>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</si>
  <si>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</si>
  <si>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</si>
  <si>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</si>
  <si>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</si>
  <si>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</si>
  <si>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</si>
  <si>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</si>
  <si>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</si>
  <si>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</si>
  <si>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</si>
  <si>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</si>
  <si>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</si>
  <si>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</si>
  <si>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</si>
  <si>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</si>
  <si>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</si>
  <si>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</si>
  <si>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</si>
  <si>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</si>
  <si>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</si>
  <si>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</si>
  <si>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</si>
  <si>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</si>
  <si>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</si>
  <si>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</si>
  <si>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</si>
  <si>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</si>
  <si>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</si>
  <si>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</si>
  <si>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</si>
  <si>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</si>
  <si>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</si>
  <si>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</si>
  <si>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</si>
  <si>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</si>
  <si>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</si>
  <si>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</si>
  <si>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</si>
  <si>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</si>
  <si>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</si>
  <si>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</si>
  <si>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</si>
  <si>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</si>
  <si>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</si>
  <si>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</si>
  <si>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</si>
  <si>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</si>
  <si>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</si>
  <si>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</si>
  <si>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</si>
  <si>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</si>
  <si>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</si>
  <si>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</si>
  <si>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</si>
  <si>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</si>
  <si>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</si>
  <si>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</si>
  <si>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</si>
  <si>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</si>
  <si>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</si>
  <si>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</si>
  <si>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</si>
  <si>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</si>
  <si>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</si>
  <si>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</si>
  <si>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</si>
  <si>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</si>
  <si>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</si>
  <si>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</si>
  <si>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</si>
  <si>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</si>
  <si>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</si>
  <si>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</si>
  <si>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</si>
  <si>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</si>
  <si>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</si>
  <si>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</si>
  <si>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</si>
  <si>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</si>
  <si>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</si>
  <si>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</si>
  <si>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</si>
  <si>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</si>
  <si>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</si>
  <si>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</si>
  <si>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</si>
  <si>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</si>
  <si>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</si>
  <si>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</si>
  <si>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</si>
  <si>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</si>
  <si>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</si>
  <si>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</si>
  <si>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</si>
  <si>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</si>
  <si>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</si>
  <si>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</si>
  <si>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</si>
  <si>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</si>
  <si>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</si>
  <si>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</si>
  <si>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</si>
  <si>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</si>
  <si>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</si>
  <si>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</si>
  <si>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</si>
  <si>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</si>
  <si>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</si>
  <si>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</si>
  <si>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</si>
  <si>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</si>
  <si>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</si>
  <si>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</si>
  <si>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</si>
  <si>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</si>
  <si>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</si>
  <si>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</si>
  <si>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</si>
  <si>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</si>
  <si>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</si>
  <si>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</si>
  <si>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</si>
  <si>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</si>
  <si>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</si>
  <si>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</si>
  <si>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</si>
  <si>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</si>
  <si>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</si>
  <si>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</si>
  <si>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</si>
  <si>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</si>
  <si>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</si>
  <si>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</si>
  <si>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</si>
  <si>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</si>
  <si>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</si>
  <si>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</si>
  <si>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</si>
  <si>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</si>
  <si>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</si>
  <si>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</si>
  <si>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</si>
  <si>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</si>
  <si>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</si>
  <si>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</si>
  <si>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</si>
  <si>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</si>
  <si>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</si>
  <si>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</si>
  <si>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</si>
  <si>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</si>
  <si>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</si>
  <si>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</si>
  <si>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</si>
  <si>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</si>
  <si>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</si>
  <si>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</si>
  <si>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</si>
  <si>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</si>
  <si>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</si>
  <si>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</si>
  <si>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</si>
  <si>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</si>
  <si>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</si>
  <si>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</si>
  <si>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</si>
  <si>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</si>
  <si>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</si>
  <si>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</si>
  <si>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</si>
  <si>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</si>
  <si>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</si>
  <si>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</si>
  <si>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</si>
  <si>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</si>
  <si>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</si>
  <si>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</si>
  <si>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</si>
  <si>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</si>
  <si>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</si>
  <si>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</si>
  <si>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</si>
  <si>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</si>
  <si>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</si>
  <si>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</si>
  <si>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</si>
  <si>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</si>
  <si>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</si>
  <si>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</si>
  <si>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</si>
  <si>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</si>
  <si>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</si>
  <si>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</si>
  <si>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</si>
  <si>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</si>
  <si>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</si>
  <si>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</si>
  <si>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</si>
  <si>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</si>
  <si>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</si>
  <si>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</si>
  <si>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</si>
  <si>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</si>
  <si>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</si>
  <si>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</si>
  <si>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</si>
  <si>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</si>
  <si>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</si>
  <si>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</si>
  <si>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</si>
  <si>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</si>
  <si>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</si>
  <si>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</si>
  <si>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</si>
  <si>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</si>
  <si>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</si>
  <si>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</si>
  <si>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</si>
  <si>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</si>
  <si>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</si>
  <si>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</si>
  <si>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</si>
  <si>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</si>
  <si>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</si>
  <si>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</si>
  <si>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</si>
  <si>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</si>
  <si>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</si>
  <si>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</si>
  <si>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</si>
  <si>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</si>
  <si>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</si>
  <si>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</si>
  <si>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</si>
  <si>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</si>
  <si>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</si>
  <si>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</si>
  <si>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</si>
  <si>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</si>
  <si>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</si>
  <si>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</si>
  <si>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</si>
  <si>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</si>
  <si>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 xml:space="preserve">  13.4.0.0.</t>
  </si>
  <si>
    <t xml:space="preserve">  Ieņēmumi no valsts un pašvaldību kustamā īpašuma un mantas realizācijas</t>
  </si>
  <si>
    <t xml:space="preserve">  Procentu ieņēmumi par depozītiem, kontu atlikumiem, valsts parāda vērtspapīriem un atlikto maksājumu"</t>
  </si>
  <si>
    <t>03.000</t>
  </si>
  <si>
    <t>Sabiedriskā kārtība un drošība</t>
  </si>
  <si>
    <t>KOPĀ</t>
  </si>
  <si>
    <t xml:space="preserve">    9.5.1.7.</t>
  </si>
  <si>
    <t xml:space="preserve">    Pašvaldības nodeva par reklāmas, afišu un sludinājumu izvietošanu publiskās vietās</t>
  </si>
  <si>
    <t>F55010010</t>
  </si>
  <si>
    <t>Akcijas un cita līdzdalība komersantu pašu kapitālā, neskaitot kopieguld.fondu akcijas (iegāde)</t>
  </si>
  <si>
    <t>Rēzeknes novada pašvaldības budžets</t>
  </si>
  <si>
    <t>Grozījumi +/-</t>
  </si>
  <si>
    <t xml:space="preserve">    Nemateriālo ieguldījumu izveidošana</t>
  </si>
  <si>
    <t>Rēzeknes novada pašvaldības 2022. gada pamatbudžets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</si>
  <si>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</si>
  <si>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</si>
  <si>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</si>
  <si>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</si>
  <si>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 xml:space="preserve">    Pabalsts garantētā minimālā ienākumu līmeņa nodrošināšanai naudā UA</t>
  </si>
  <si>
    <t xml:space="preserve">    6260.1</t>
  </si>
  <si>
    <t xml:space="preserve">  6500</t>
  </si>
  <si>
    <t xml:space="preserve">    6510</t>
  </si>
  <si>
    <t xml:space="preserve">  Kompensācijas, kuras Latvijas valsts izmaksā personām, pamatojoties uz Eiropas Savienības Tiesas, Eiropas Cilvēktiesību Tiesas lēmumu</t>
  </si>
  <si>
    <t xml:space="preserve">    Kompensācijas, kuras izmaksā personām, pamatojoties uz Latvijas tiesu nolēmumiem</t>
  </si>
  <si>
    <t xml:space="preserve">  Starptautiskā sadarbība</t>
  </si>
  <si>
    <t xml:space="preserve">  7700</t>
  </si>
  <si>
    <t xml:space="preserve">    Pārējie pārskaitījumi ārvalstīm</t>
  </si>
  <si>
    <t xml:space="preserve">    7720</t>
  </si>
  <si>
    <t>2022. gada 21. jūlija saistošajiem noteikumiem Nr. 54</t>
  </si>
  <si>
    <t>Naudas atlikums uz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</si>
</sst>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1" fontId="4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6" fillId="0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Border="1"/>
    <xf numFmtId="0" fontId="8" fillId="0" borderId="1" xfId="0" applyFont="1" applyBorder="1"/>
    <xf numFmtId="1" fontId="7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1"/>
  <sheetViews>
    <sheetView tabSelected="1" topLeftCell="A152" zoomScale="115" zoomScaleNormal="115" workbookViewId="0">
      <selection activeCell="C168" sqref="C168:E168"/>
    </sheetView>
  </sheetViews>
  <sheetFormatPr defaultRowHeight="15" x14ac:dyDescent="0.25"/>
  <cols>
    <col min="1" max="1" width="11" customWidth="1"/>
    <col min="2" max="2" width="44.140625" customWidth="1"/>
    <col min="3" max="3" width="10.140625" customWidth="1"/>
    <col min="4" max="4" width="10.85546875" customWidth="1"/>
    <col min="5" max="5" width="12.5703125" customWidth="1"/>
  </cols>
  <sheetData>
    <row r="1" spans="1:6" ht="15" customHeight="1" x14ac:dyDescent="0.25">
      <c r="A1" s="3" t="s">
        <v>28</v>
      </c>
      <c r="B1" s="3"/>
      <c r="C1" s="3"/>
      <c r="D1" s="3"/>
      <c r="E1" s="3"/>
    </row>
    <row r="2" spans="1:6" ht="15" customHeight="1" x14ac:dyDescent="0.25">
      <c r="A2" s="2" t="s">
        <v>0</v>
      </c>
      <c r="B2" s="2"/>
      <c r="C2" s="2"/>
      <c r="D2" s="2"/>
      <c r="E2" s="2"/>
    </row>
    <row r="3" spans="1:6" ht="15" customHeight="1" x14ac:dyDescent="0.25">
      <c r="A3" s="2" t="s">
        <v>318</v>
      </c>
      <c r="B3" s="2"/>
      <c r="C3" s="2"/>
      <c r="D3" s="2"/>
      <c r="E3" s="2"/>
    </row>
    <row r="4" spans="1:6" ht="15" customHeight="1" x14ac:dyDescent="0.25">
      <c r="A4" s="1" t="s">
        <v>303</v>
      </c>
      <c r="B4" s="1"/>
      <c r="C4" s="1"/>
      <c r="D4" s="1"/>
      <c r="E4" s="1"/>
    </row>
    <row r="5" spans="1:6" ht="51" x14ac:dyDescent="0.25">
      <c r="A5" s="16" t="s">
        <v>1</v>
      </c>
      <c r="B5" s="16" t="s">
        <v>2</v>
      </c>
      <c r="C5" s="17" t="s">
        <v>300</v>
      </c>
      <c r="D5" s="13" t="s">
        <v>301</v>
      </c>
      <c r="E5" s="13" t="s">
        <v>295</v>
      </c>
    </row>
    <row r="6" spans="1:6" x14ac:dyDescent="0.25">
      <c r="A6" s="4"/>
      <c r="B6" s="4"/>
      <c r="C6" s="4"/>
      <c r="D6" s="28"/>
      <c r="E6" s="28"/>
    </row>
    <row r="7" spans="1:6" x14ac:dyDescent="0.25">
      <c r="A7" s="18"/>
      <c r="B7" s="19" t="s">
        <v>3</v>
      </c>
      <c r="C7" s="37">
        <f>C8+C9</f>
        <v>48191871</v>
      </c>
      <c r="D7" s="41">
        <f>D8+D9</f>
        <v>2602765</v>
      </c>
      <c r="E7" s="42">
        <f>C7+D7</f>
        <v>50794636</v>
      </c>
      <c r="F7" s="14"/>
    </row>
    <row r="8" spans="1:6" x14ac:dyDescent="0.25">
      <c r="A8" s="18"/>
      <c r="B8" s="19" t="s">
        <v>319</v>
      </c>
      <c r="C8" s="38">
        <v>11040030</v>
      </c>
      <c r="D8" s="43">
        <v>0</v>
      </c>
      <c r="E8" s="42">
        <f t="shared" ref="E8" si="0">C8+D8</f>
        <v>11040030</v>
      </c>
    </row>
    <row r="9" spans="1:6" x14ac:dyDescent="0.25">
      <c r="A9" s="20" t="s">
        <v>4</v>
      </c>
      <c r="B9" s="21" t="s">
        <v>5</v>
      </c>
      <c r="C9" s="39">
        <f t="shared" ref="C9:E9" si="1">C10+C13+C18+C21+C24+C34+C37+C42+C50+C55+C58+C60+C65+C48</f>
        <v>37151841</v>
      </c>
      <c r="D9" s="39">
        <f t="shared" si="1"/>
        <v>2602765</v>
      </c>
      <c r="E9" s="39">
        <f t="shared" si="1"/>
        <v>39754606</v>
      </c>
      <c r="F9" s="14"/>
    </row>
    <row r="10" spans="1:6" x14ac:dyDescent="0.25">
      <c r="A10" s="30" t="s">
        <v>29</v>
      </c>
      <c r="B10" s="30" t="s">
        <v>83</v>
      </c>
      <c r="C10" s="61">
        <v>11580805</v>
      </c>
      <c r="D10" s="54">
        <v>0</v>
      </c>
      <c r="E10" s="54">
        <v>11580805</v>
      </c>
    </row>
    <row r="11" spans="1:6" x14ac:dyDescent="0.25">
      <c r="A11" s="30" t="s">
        <v>30</v>
      </c>
      <c r="B11" s="30" t="s">
        <v>84</v>
      </c>
      <c r="C11" s="62">
        <v>11580805</v>
      </c>
      <c r="D11" s="55">
        <v>0</v>
      </c>
      <c r="E11" s="55">
        <v>11580805</v>
      </c>
    </row>
    <row r="12" spans="1:6" x14ac:dyDescent="0.25">
      <c r="A12" s="25" t="s">
        <v>31</v>
      </c>
      <c r="B12" s="25" t="s">
        <v>85</v>
      </c>
      <c r="C12" s="63">
        <v>11580805</v>
      </c>
      <c r="D12" s="56">
        <v>0</v>
      </c>
      <c r="E12" s="56">
        <v>11580805</v>
      </c>
    </row>
    <row r="13" spans="1:6" x14ac:dyDescent="0.25">
      <c r="A13" s="30" t="s">
        <v>32</v>
      </c>
      <c r="B13" s="30" t="s">
        <v>86</v>
      </c>
      <c r="C13" s="61">
        <v>1467953</v>
      </c>
      <c r="D13" s="54">
        <v>0</v>
      </c>
      <c r="E13" s="54">
        <v>1467953</v>
      </c>
    </row>
    <row r="14" spans="1:6" x14ac:dyDescent="0.25">
      <c r="A14" s="30" t="s">
        <v>33</v>
      </c>
      <c r="B14" s="30" t="s">
        <v>87</v>
      </c>
      <c r="C14" s="62">
        <v>1467953</v>
      </c>
      <c r="D14" s="55">
        <v>0</v>
      </c>
      <c r="E14" s="55">
        <v>1467953</v>
      </c>
    </row>
    <row r="15" spans="1:6" x14ac:dyDescent="0.25">
      <c r="A15" s="25" t="s">
        <v>34</v>
      </c>
      <c r="B15" s="25" t="s">
        <v>88</v>
      </c>
      <c r="C15" s="63">
        <v>1252871</v>
      </c>
      <c r="D15" s="56">
        <v>0</v>
      </c>
      <c r="E15" s="56">
        <v>1252871</v>
      </c>
    </row>
    <row r="16" spans="1:6" x14ac:dyDescent="0.25">
      <c r="A16" s="25" t="s">
        <v>35</v>
      </c>
      <c r="B16" s="25" t="s">
        <v>89</v>
      </c>
      <c r="C16" s="63">
        <v>140425</v>
      </c>
      <c r="D16" s="56">
        <v>0</v>
      </c>
      <c r="E16" s="56">
        <v>140425</v>
      </c>
    </row>
    <row r="17" spans="1:5" x14ac:dyDescent="0.25">
      <c r="A17" s="25" t="s">
        <v>36</v>
      </c>
      <c r="B17" s="25" t="s">
        <v>90</v>
      </c>
      <c r="C17" s="63">
        <v>74657</v>
      </c>
      <c r="D17" s="56">
        <v>0</v>
      </c>
      <c r="E17" s="56">
        <v>74657</v>
      </c>
    </row>
    <row r="18" spans="1:5" x14ac:dyDescent="0.25">
      <c r="A18" s="30" t="s">
        <v>37</v>
      </c>
      <c r="B18" s="30" t="s">
        <v>91</v>
      </c>
      <c r="C18" s="61">
        <v>240000</v>
      </c>
      <c r="D18" s="54">
        <v>0</v>
      </c>
      <c r="E18" s="54">
        <v>240000</v>
      </c>
    </row>
    <row r="19" spans="1:5" ht="26.25" x14ac:dyDescent="0.25">
      <c r="A19" s="30" t="s">
        <v>38</v>
      </c>
      <c r="B19" s="30" t="s">
        <v>92</v>
      </c>
      <c r="C19" s="62">
        <v>240000</v>
      </c>
      <c r="D19" s="55">
        <v>0</v>
      </c>
      <c r="E19" s="55">
        <v>240000</v>
      </c>
    </row>
    <row r="20" spans="1:5" x14ac:dyDescent="0.25">
      <c r="A20" s="25" t="s">
        <v>39</v>
      </c>
      <c r="B20" s="25" t="s">
        <v>93</v>
      </c>
      <c r="C20" s="63">
        <v>240000</v>
      </c>
      <c r="D20" s="56">
        <v>0</v>
      </c>
      <c r="E20" s="56">
        <v>240000</v>
      </c>
    </row>
    <row r="21" spans="1:5" x14ac:dyDescent="0.25">
      <c r="A21" s="30" t="s">
        <v>40</v>
      </c>
      <c r="B21" s="30" t="s">
        <v>94</v>
      </c>
      <c r="C21" s="61">
        <v>9613</v>
      </c>
      <c r="D21" s="54">
        <v>0</v>
      </c>
      <c r="E21" s="54">
        <v>9613</v>
      </c>
    </row>
    <row r="22" spans="1:5" ht="39" x14ac:dyDescent="0.25">
      <c r="A22" s="30" t="s">
        <v>41</v>
      </c>
      <c r="B22" s="30" t="s">
        <v>292</v>
      </c>
      <c r="C22" s="62">
        <v>9613</v>
      </c>
      <c r="D22" s="55">
        <v>0</v>
      </c>
      <c r="E22" s="55">
        <v>9613</v>
      </c>
    </row>
    <row r="23" spans="1:5" ht="26.25" x14ac:dyDescent="0.25">
      <c r="A23" s="25" t="s">
        <v>42</v>
      </c>
      <c r="B23" s="25" t="s">
        <v>95</v>
      </c>
      <c r="C23" s="63">
        <v>9613</v>
      </c>
      <c r="D23" s="56">
        <v>0</v>
      </c>
      <c r="E23" s="56">
        <v>9613</v>
      </c>
    </row>
    <row r="24" spans="1:5" ht="26.25" x14ac:dyDescent="0.25">
      <c r="A24" s="30" t="s">
        <v>43</v>
      </c>
      <c r="B24" s="30" t="s">
        <v>96</v>
      </c>
      <c r="C24" s="61">
        <v>23117</v>
      </c>
      <c r="D24" s="54">
        <v>0</v>
      </c>
      <c r="E24" s="54">
        <v>23117</v>
      </c>
    </row>
    <row r="25" spans="1:5" x14ac:dyDescent="0.25">
      <c r="A25" s="30" t="s">
        <v>44</v>
      </c>
      <c r="B25" s="30" t="s">
        <v>97</v>
      </c>
      <c r="C25" s="62">
        <v>13000</v>
      </c>
      <c r="D25" s="55">
        <v>0</v>
      </c>
      <c r="E25" s="55">
        <v>13000</v>
      </c>
    </row>
    <row r="26" spans="1:5" ht="26.25" x14ac:dyDescent="0.25">
      <c r="A26" s="25" t="s">
        <v>45</v>
      </c>
      <c r="B26" s="25" t="s">
        <v>98</v>
      </c>
      <c r="C26" s="63">
        <v>9000</v>
      </c>
      <c r="D26" s="56">
        <v>0</v>
      </c>
      <c r="E26" s="56">
        <v>9000</v>
      </c>
    </row>
    <row r="27" spans="1:5" ht="26.25" x14ac:dyDescent="0.25">
      <c r="A27" s="25" t="s">
        <v>46</v>
      </c>
      <c r="B27" s="25" t="s">
        <v>99</v>
      </c>
      <c r="C27" s="63">
        <v>300</v>
      </c>
      <c r="D27" s="56">
        <v>0</v>
      </c>
      <c r="E27" s="56">
        <v>300</v>
      </c>
    </row>
    <row r="28" spans="1:5" ht="51.75" x14ac:dyDescent="0.25">
      <c r="A28" s="25" t="s">
        <v>47</v>
      </c>
      <c r="B28" s="25" t="s">
        <v>100</v>
      </c>
      <c r="C28" s="63">
        <v>3700</v>
      </c>
      <c r="D28" s="56">
        <v>0</v>
      </c>
      <c r="E28" s="56">
        <v>3700</v>
      </c>
    </row>
    <row r="29" spans="1:5" x14ac:dyDescent="0.25">
      <c r="A29" s="30" t="s">
        <v>48</v>
      </c>
      <c r="B29" s="30" t="s">
        <v>101</v>
      </c>
      <c r="C29" s="62">
        <v>10117</v>
      </c>
      <c r="D29" s="55">
        <v>0</v>
      </c>
      <c r="E29" s="55">
        <v>10117</v>
      </c>
    </row>
    <row r="30" spans="1:5" ht="26.25" x14ac:dyDescent="0.25">
      <c r="A30" s="25" t="s">
        <v>49</v>
      </c>
      <c r="B30" s="25" t="s">
        <v>102</v>
      </c>
      <c r="C30" s="63">
        <v>1000</v>
      </c>
      <c r="D30" s="56">
        <v>0</v>
      </c>
      <c r="E30" s="56">
        <v>1000</v>
      </c>
    </row>
    <row r="31" spans="1:5" x14ac:dyDescent="0.25">
      <c r="A31" s="25" t="s">
        <v>50</v>
      </c>
      <c r="B31" s="25" t="s">
        <v>103</v>
      </c>
      <c r="C31" s="63">
        <v>4150</v>
      </c>
      <c r="D31" s="56">
        <v>0</v>
      </c>
      <c r="E31" s="56">
        <v>4150</v>
      </c>
    </row>
    <row r="32" spans="1:5" ht="26.25" x14ac:dyDescent="0.25">
      <c r="A32" s="25" t="s">
        <v>296</v>
      </c>
      <c r="B32" s="25" t="s">
        <v>297</v>
      </c>
      <c r="C32" s="63">
        <v>2500</v>
      </c>
      <c r="D32" s="56">
        <v>0</v>
      </c>
      <c r="E32" s="56">
        <v>2500</v>
      </c>
    </row>
    <row r="33" spans="1:5" x14ac:dyDescent="0.25">
      <c r="A33" s="25" t="s">
        <v>51</v>
      </c>
      <c r="B33" s="25" t="s">
        <v>104</v>
      </c>
      <c r="C33" s="63">
        <v>2467</v>
      </c>
      <c r="D33" s="56">
        <v>0</v>
      </c>
      <c r="E33" s="56">
        <v>2467</v>
      </c>
    </row>
    <row r="34" spans="1:5" x14ac:dyDescent="0.25">
      <c r="A34" s="30" t="s">
        <v>52</v>
      </c>
      <c r="B34" s="30" t="s">
        <v>105</v>
      </c>
      <c r="C34" s="61">
        <v>1500</v>
      </c>
      <c r="D34" s="54">
        <v>0</v>
      </c>
      <c r="E34" s="54">
        <v>1500</v>
      </c>
    </row>
    <row r="35" spans="1:5" x14ac:dyDescent="0.25">
      <c r="A35" s="30" t="s">
        <v>53</v>
      </c>
      <c r="B35" s="30" t="s">
        <v>106</v>
      </c>
      <c r="C35" s="62">
        <v>1500</v>
      </c>
      <c r="D35" s="55">
        <v>0</v>
      </c>
      <c r="E35" s="55">
        <v>1500</v>
      </c>
    </row>
    <row r="36" spans="1:5" x14ac:dyDescent="0.25">
      <c r="A36" s="25" t="s">
        <v>54</v>
      </c>
      <c r="B36" s="25" t="s">
        <v>107</v>
      </c>
      <c r="C36" s="63">
        <v>1500</v>
      </c>
      <c r="D36" s="56">
        <v>0</v>
      </c>
      <c r="E36" s="56">
        <v>1500</v>
      </c>
    </row>
    <row r="37" spans="1:5" x14ac:dyDescent="0.25">
      <c r="A37" s="30" t="s">
        <v>55</v>
      </c>
      <c r="B37" s="30" t="s">
        <v>108</v>
      </c>
      <c r="C37" s="61">
        <v>56307</v>
      </c>
      <c r="D37" s="54">
        <v>0</v>
      </c>
      <c r="E37" s="54">
        <v>56307</v>
      </c>
    </row>
    <row r="38" spans="1:5" ht="26.25" x14ac:dyDescent="0.25">
      <c r="A38" s="30" t="s">
        <v>56</v>
      </c>
      <c r="B38" s="30" t="s">
        <v>109</v>
      </c>
      <c r="C38" s="62">
        <v>10000</v>
      </c>
      <c r="D38" s="55">
        <v>0</v>
      </c>
      <c r="E38" s="55">
        <v>10000</v>
      </c>
    </row>
    <row r="39" spans="1:5" ht="39" x14ac:dyDescent="0.25">
      <c r="A39" s="25" t="s">
        <v>57</v>
      </c>
      <c r="B39" s="25" t="s">
        <v>110</v>
      </c>
      <c r="C39" s="63">
        <v>10000</v>
      </c>
      <c r="D39" s="56">
        <v>0</v>
      </c>
      <c r="E39" s="56">
        <v>10000</v>
      </c>
    </row>
    <row r="40" spans="1:5" x14ac:dyDescent="0.25">
      <c r="A40" s="30" t="s">
        <v>58</v>
      </c>
      <c r="B40" s="30" t="s">
        <v>111</v>
      </c>
      <c r="C40" s="62">
        <v>46307</v>
      </c>
      <c r="D40" s="55">
        <v>0</v>
      </c>
      <c r="E40" s="55">
        <v>46307</v>
      </c>
    </row>
    <row r="41" spans="1:5" x14ac:dyDescent="0.25">
      <c r="A41" s="25" t="s">
        <v>59</v>
      </c>
      <c r="B41" s="25" t="s">
        <v>112</v>
      </c>
      <c r="C41" s="63">
        <v>46307</v>
      </c>
      <c r="D41" s="56">
        <v>0</v>
      </c>
      <c r="E41" s="56">
        <v>46307</v>
      </c>
    </row>
    <row r="42" spans="1:5" ht="39" x14ac:dyDescent="0.25">
      <c r="A42" s="30" t="s">
        <v>60</v>
      </c>
      <c r="B42" s="30" t="s">
        <v>113</v>
      </c>
      <c r="C42" s="61">
        <v>772894</v>
      </c>
      <c r="D42" s="54">
        <v>0</v>
      </c>
      <c r="E42" s="54">
        <v>772894</v>
      </c>
    </row>
    <row r="43" spans="1:5" x14ac:dyDescent="0.25">
      <c r="A43" s="30" t="s">
        <v>61</v>
      </c>
      <c r="B43" s="30" t="s">
        <v>114</v>
      </c>
      <c r="C43" s="62">
        <v>126593</v>
      </c>
      <c r="D43" s="55">
        <v>0</v>
      </c>
      <c r="E43" s="55">
        <v>126593</v>
      </c>
    </row>
    <row r="44" spans="1:5" x14ac:dyDescent="0.25">
      <c r="A44" s="30" t="s">
        <v>62</v>
      </c>
      <c r="B44" s="30" t="s">
        <v>115</v>
      </c>
      <c r="C44" s="62">
        <v>504818</v>
      </c>
      <c r="D44" s="55">
        <v>0</v>
      </c>
      <c r="E44" s="55">
        <v>504818</v>
      </c>
    </row>
    <row r="45" spans="1:5" x14ac:dyDescent="0.25">
      <c r="A45" s="25" t="s">
        <v>63</v>
      </c>
      <c r="B45" s="25" t="s">
        <v>116</v>
      </c>
      <c r="C45" s="63">
        <v>410818</v>
      </c>
      <c r="D45" s="56">
        <v>0</v>
      </c>
      <c r="E45" s="56">
        <v>410818</v>
      </c>
    </row>
    <row r="46" spans="1:5" x14ac:dyDescent="0.25">
      <c r="A46" s="25" t="s">
        <v>64</v>
      </c>
      <c r="B46" s="25" t="s">
        <v>117</v>
      </c>
      <c r="C46" s="63">
        <v>94000</v>
      </c>
      <c r="D46" s="56">
        <v>0</v>
      </c>
      <c r="E46" s="56">
        <v>94000</v>
      </c>
    </row>
    <row r="47" spans="1:5" ht="26.25" x14ac:dyDescent="0.25">
      <c r="A47" s="30" t="s">
        <v>290</v>
      </c>
      <c r="B47" s="30" t="s">
        <v>291</v>
      </c>
      <c r="C47" s="62">
        <v>141483</v>
      </c>
      <c r="D47" s="55">
        <v>0</v>
      </c>
      <c r="E47" s="55">
        <v>141483</v>
      </c>
    </row>
    <row r="48" spans="1:5" ht="24.75" x14ac:dyDescent="0.25">
      <c r="A48" s="49" t="s">
        <v>305</v>
      </c>
      <c r="B48" s="49" t="s">
        <v>304</v>
      </c>
      <c r="C48" s="61">
        <v>3212</v>
      </c>
      <c r="D48" s="54">
        <v>0</v>
      </c>
      <c r="E48" s="54">
        <v>3212</v>
      </c>
    </row>
    <row r="49" spans="1:5" ht="33" x14ac:dyDescent="0.25">
      <c r="A49" s="50" t="s">
        <v>307</v>
      </c>
      <c r="B49" s="50" t="s">
        <v>306</v>
      </c>
      <c r="C49" s="62">
        <v>3212</v>
      </c>
      <c r="D49" s="55">
        <v>0</v>
      </c>
      <c r="E49" s="55">
        <v>3212</v>
      </c>
    </row>
    <row r="50" spans="1:5" x14ac:dyDescent="0.25">
      <c r="A50" s="30" t="s">
        <v>65</v>
      </c>
      <c r="B50" s="30" t="s">
        <v>118</v>
      </c>
      <c r="C50" s="61">
        <v>20097995</v>
      </c>
      <c r="D50" s="54">
        <f>D51</f>
        <v>2602765</v>
      </c>
      <c r="E50" s="54">
        <f>C50+D50</f>
        <v>22700760</v>
      </c>
    </row>
    <row r="51" spans="1:5" x14ac:dyDescent="0.25">
      <c r="A51" s="30" t="s">
        <v>66</v>
      </c>
      <c r="B51" s="30" t="s">
        <v>119</v>
      </c>
      <c r="C51" s="62">
        <v>20097995</v>
      </c>
      <c r="D51" s="55">
        <f>D52+D53+D54</f>
        <v>2602765</v>
      </c>
      <c r="E51" s="55">
        <f>D51+C51</f>
        <v>22700760</v>
      </c>
    </row>
    <row r="52" spans="1:5" ht="26.25" x14ac:dyDescent="0.25">
      <c r="A52" s="25" t="s">
        <v>67</v>
      </c>
      <c r="B52" s="25" t="s">
        <v>120</v>
      </c>
      <c r="C52" s="63">
        <v>8415307</v>
      </c>
      <c r="D52" s="56">
        <v>2592287</v>
      </c>
      <c r="E52" s="56">
        <f>D52+C52</f>
        <v>11007594</v>
      </c>
    </row>
    <row r="53" spans="1:5" ht="51.75" x14ac:dyDescent="0.25">
      <c r="A53" s="25" t="s">
        <v>68</v>
      </c>
      <c r="B53" s="25" t="s">
        <v>121</v>
      </c>
      <c r="C53" s="63">
        <v>1482767</v>
      </c>
      <c r="D53" s="56">
        <v>10478</v>
      </c>
      <c r="E53" s="56">
        <v>1482767</v>
      </c>
    </row>
    <row r="54" spans="1:5" ht="26.25" x14ac:dyDescent="0.25">
      <c r="A54" s="25" t="s">
        <v>69</v>
      </c>
      <c r="B54" s="25" t="s">
        <v>122</v>
      </c>
      <c r="C54" s="63">
        <v>10199921</v>
      </c>
      <c r="D54" s="56">
        <v>0</v>
      </c>
      <c r="E54" s="56">
        <v>10199921</v>
      </c>
    </row>
    <row r="55" spans="1:5" x14ac:dyDescent="0.25">
      <c r="A55" s="30" t="s">
        <v>70</v>
      </c>
      <c r="B55" s="30" t="s">
        <v>123</v>
      </c>
      <c r="C55" s="61">
        <v>945452</v>
      </c>
      <c r="D55" s="54">
        <v>0</v>
      </c>
      <c r="E55" s="54">
        <v>945452</v>
      </c>
    </row>
    <row r="56" spans="1:5" x14ac:dyDescent="0.25">
      <c r="A56" s="30" t="s">
        <v>71</v>
      </c>
      <c r="B56" s="30" t="s">
        <v>124</v>
      </c>
      <c r="C56" s="62">
        <v>945452</v>
      </c>
      <c r="D56" s="55">
        <v>0</v>
      </c>
      <c r="E56" s="55">
        <v>945452</v>
      </c>
    </row>
    <row r="57" spans="1:5" x14ac:dyDescent="0.25">
      <c r="A57" s="30" t="s">
        <v>72</v>
      </c>
      <c r="B57" s="30" t="s">
        <v>125</v>
      </c>
      <c r="C57" s="61">
        <v>1952993</v>
      </c>
      <c r="D57" s="54">
        <v>0</v>
      </c>
      <c r="E57" s="54">
        <v>1952993</v>
      </c>
    </row>
    <row r="58" spans="1:5" x14ac:dyDescent="0.25">
      <c r="A58" s="30" t="s">
        <v>73</v>
      </c>
      <c r="B58" s="30" t="s">
        <v>126</v>
      </c>
      <c r="C58" s="62">
        <v>50639</v>
      </c>
      <c r="D58" s="55">
        <v>0</v>
      </c>
      <c r="E58" s="55">
        <v>50639</v>
      </c>
    </row>
    <row r="59" spans="1:5" ht="64.5" x14ac:dyDescent="0.25">
      <c r="A59" s="25" t="s">
        <v>74</v>
      </c>
      <c r="B59" s="25" t="s">
        <v>127</v>
      </c>
      <c r="C59" s="63">
        <v>50639</v>
      </c>
      <c r="D59" s="56">
        <v>0</v>
      </c>
      <c r="E59" s="56">
        <v>50639</v>
      </c>
    </row>
    <row r="60" spans="1:5" ht="26.25" x14ac:dyDescent="0.25">
      <c r="A60" s="30" t="s">
        <v>75</v>
      </c>
      <c r="B60" s="30" t="s">
        <v>128</v>
      </c>
      <c r="C60" s="62">
        <v>1877994</v>
      </c>
      <c r="D60" s="55">
        <v>0</v>
      </c>
      <c r="E60" s="55">
        <v>1877994</v>
      </c>
    </row>
    <row r="61" spans="1:5" x14ac:dyDescent="0.25">
      <c r="A61" s="25" t="s">
        <v>76</v>
      </c>
      <c r="B61" s="25" t="s">
        <v>129</v>
      </c>
      <c r="C61" s="63">
        <v>174340</v>
      </c>
      <c r="D61" s="56">
        <v>0</v>
      </c>
      <c r="E61" s="56">
        <v>174340</v>
      </c>
    </row>
    <row r="62" spans="1:5" ht="26.25" x14ac:dyDescent="0.25">
      <c r="A62" s="25" t="s">
        <v>77</v>
      </c>
      <c r="B62" s="25" t="s">
        <v>130</v>
      </c>
      <c r="C62" s="63">
        <v>65</v>
      </c>
      <c r="D62" s="56">
        <v>0</v>
      </c>
      <c r="E62" s="56">
        <v>65</v>
      </c>
    </row>
    <row r="63" spans="1:5" x14ac:dyDescent="0.25">
      <c r="A63" s="25" t="s">
        <v>78</v>
      </c>
      <c r="B63" s="25" t="s">
        <v>131</v>
      </c>
      <c r="C63" s="63">
        <v>411828</v>
      </c>
      <c r="D63" s="56">
        <v>0</v>
      </c>
      <c r="E63" s="56">
        <v>411828</v>
      </c>
    </row>
    <row r="64" spans="1:5" ht="26.25" x14ac:dyDescent="0.25">
      <c r="A64" s="25" t="s">
        <v>79</v>
      </c>
      <c r="B64" s="25" t="s">
        <v>132</v>
      </c>
      <c r="C64" s="63">
        <v>1291761</v>
      </c>
      <c r="D64" s="56">
        <v>0</v>
      </c>
      <c r="E64" s="56">
        <v>1291761</v>
      </c>
    </row>
    <row r="65" spans="1:5" ht="39" x14ac:dyDescent="0.25">
      <c r="A65" s="30" t="s">
        <v>80</v>
      </c>
      <c r="B65" s="30" t="s">
        <v>133</v>
      </c>
      <c r="C65" s="62">
        <v>24360</v>
      </c>
      <c r="D65" s="55">
        <v>0</v>
      </c>
      <c r="E65" s="55">
        <v>24360</v>
      </c>
    </row>
    <row r="66" spans="1:5" ht="26.25" x14ac:dyDescent="0.25">
      <c r="A66" s="25" t="s">
        <v>81</v>
      </c>
      <c r="B66" s="25" t="s">
        <v>134</v>
      </c>
      <c r="C66" s="63">
        <v>3960</v>
      </c>
      <c r="D66" s="56">
        <v>0</v>
      </c>
      <c r="E66" s="56">
        <v>3960</v>
      </c>
    </row>
    <row r="67" spans="1:5" x14ac:dyDescent="0.25">
      <c r="A67" s="25" t="s">
        <v>82</v>
      </c>
      <c r="B67" s="25" t="s">
        <v>135</v>
      </c>
      <c r="C67" s="63">
        <v>20400</v>
      </c>
      <c r="D67" s="56">
        <v>0</v>
      </c>
      <c r="E67" s="56">
        <v>20400</v>
      </c>
    </row>
    <row r="68" spans="1:5" x14ac:dyDescent="0.25">
      <c r="A68" s="7"/>
      <c r="B68" s="7"/>
      <c r="C68" s="7"/>
      <c r="D68" s="34"/>
      <c r="E68" s="29"/>
    </row>
    <row r="69" spans="1:5" x14ac:dyDescent="0.25">
      <c r="A69" s="22" t="s">
        <v>6</v>
      </c>
      <c r="B69" s="22" t="s">
        <v>7</v>
      </c>
      <c r="C69" s="51">
        <f>C70</f>
        <v>48271940</v>
      </c>
      <c r="D69" s="51">
        <f t="shared" ref="D69:E69" si="2">D70</f>
        <v>2602765</v>
      </c>
      <c r="E69" s="51">
        <f t="shared" si="2"/>
        <v>50874705</v>
      </c>
    </row>
    <row r="70" spans="1:5" x14ac:dyDescent="0.25">
      <c r="A70" s="22" t="s">
        <v>8</v>
      </c>
      <c r="B70" s="23" t="s">
        <v>9</v>
      </c>
      <c r="C70" s="57">
        <f>C71+C72+C73+C74+C75+C76+C77+C78+C79+C80</f>
        <v>48271940</v>
      </c>
      <c r="D70" s="57">
        <f t="shared" ref="D70:E70" si="3">D71+D72+D73+D74+D75+D76+D77+D78+D79+D80</f>
        <v>2602765</v>
      </c>
      <c r="E70" s="57">
        <f t="shared" si="3"/>
        <v>50874705</v>
      </c>
    </row>
    <row r="71" spans="1:5" x14ac:dyDescent="0.25">
      <c r="A71" s="24" t="s">
        <v>10</v>
      </c>
      <c r="B71" s="24" t="s">
        <v>11</v>
      </c>
      <c r="C71" s="58">
        <v>5477637</v>
      </c>
      <c r="D71" s="58">
        <v>0</v>
      </c>
      <c r="E71" s="58">
        <f>D71+C71</f>
        <v>5477637</v>
      </c>
    </row>
    <row r="72" spans="1:5" x14ac:dyDescent="0.25">
      <c r="A72" s="24" t="s">
        <v>12</v>
      </c>
      <c r="B72" s="24" t="s">
        <v>13</v>
      </c>
      <c r="C72" s="58">
        <v>2000</v>
      </c>
      <c r="D72" s="58">
        <v>0</v>
      </c>
      <c r="E72" s="58">
        <f t="shared" ref="E72:E80" si="4">D72+C72</f>
        <v>2000</v>
      </c>
    </row>
    <row r="73" spans="1:5" x14ac:dyDescent="0.25">
      <c r="A73" s="24" t="s">
        <v>293</v>
      </c>
      <c r="B73" s="25" t="s">
        <v>294</v>
      </c>
      <c r="C73" s="58">
        <v>221496</v>
      </c>
      <c r="D73" s="58">
        <v>0</v>
      </c>
      <c r="E73" s="58">
        <f t="shared" si="4"/>
        <v>221496</v>
      </c>
    </row>
    <row r="74" spans="1:5" x14ac:dyDescent="0.25">
      <c r="A74" s="24" t="s">
        <v>14</v>
      </c>
      <c r="B74" s="24" t="s">
        <v>15</v>
      </c>
      <c r="C74" s="58">
        <v>8433678</v>
      </c>
      <c r="D74" s="58">
        <v>-229500</v>
      </c>
      <c r="E74" s="58">
        <f t="shared" si="4"/>
        <v>8204178</v>
      </c>
    </row>
    <row r="75" spans="1:5" x14ac:dyDescent="0.25">
      <c r="A75" s="24" t="s">
        <v>16</v>
      </c>
      <c r="B75" s="24" t="s">
        <v>17</v>
      </c>
      <c r="C75" s="58">
        <v>735215</v>
      </c>
      <c r="D75" s="58">
        <v>0</v>
      </c>
      <c r="E75" s="58">
        <f t="shared" si="4"/>
        <v>735215</v>
      </c>
    </row>
    <row r="76" spans="1:5" x14ac:dyDescent="0.25">
      <c r="A76" s="24" t="s">
        <v>18</v>
      </c>
      <c r="B76" s="24" t="s">
        <v>19</v>
      </c>
      <c r="C76" s="58">
        <v>5402604</v>
      </c>
      <c r="D76" s="58">
        <v>0</v>
      </c>
      <c r="E76" s="58">
        <f t="shared" si="4"/>
        <v>5402604</v>
      </c>
    </row>
    <row r="77" spans="1:5" x14ac:dyDescent="0.25">
      <c r="A77" s="24" t="s">
        <v>20</v>
      </c>
      <c r="B77" s="24" t="s">
        <v>21</v>
      </c>
      <c r="C77" s="58">
        <v>291673</v>
      </c>
      <c r="D77" s="58">
        <v>0</v>
      </c>
      <c r="E77" s="58">
        <f t="shared" si="4"/>
        <v>291673</v>
      </c>
    </row>
    <row r="78" spans="1:5" x14ac:dyDescent="0.25">
      <c r="A78" s="24" t="s">
        <v>22</v>
      </c>
      <c r="B78" s="24" t="s">
        <v>23</v>
      </c>
      <c r="C78" s="58">
        <v>3396528</v>
      </c>
      <c r="D78" s="58">
        <v>0</v>
      </c>
      <c r="E78" s="58">
        <f t="shared" si="4"/>
        <v>3396528</v>
      </c>
    </row>
    <row r="79" spans="1:5" x14ac:dyDescent="0.25">
      <c r="A79" s="24" t="s">
        <v>24</v>
      </c>
      <c r="B79" s="24" t="s">
        <v>25</v>
      </c>
      <c r="C79" s="58">
        <v>17301247</v>
      </c>
      <c r="D79" s="58">
        <v>1682265</v>
      </c>
      <c r="E79" s="58">
        <f t="shared" si="4"/>
        <v>18983512</v>
      </c>
    </row>
    <row r="80" spans="1:5" x14ac:dyDescent="0.25">
      <c r="A80" s="24" t="s">
        <v>26</v>
      </c>
      <c r="B80" s="24" t="s">
        <v>27</v>
      </c>
      <c r="C80" s="58">
        <v>7009862</v>
      </c>
      <c r="D80" s="58">
        <v>1150000</v>
      </c>
      <c r="E80" s="58">
        <f t="shared" si="4"/>
        <v>8159862</v>
      </c>
    </row>
    <row r="81" spans="1:5" x14ac:dyDescent="0.25">
      <c r="A81" s="6"/>
      <c r="B81" s="6"/>
      <c r="C81" s="6"/>
      <c r="D81" s="35"/>
      <c r="E81" s="29"/>
    </row>
    <row r="82" spans="1:5" x14ac:dyDescent="0.25">
      <c r="A82" s="22" t="s">
        <v>136</v>
      </c>
      <c r="B82" s="23" t="s">
        <v>137</v>
      </c>
      <c r="C82" s="40">
        <f t="shared" ref="C82:E82" si="5">C84+C88+C92+C95+C105+C113+C114+C118+C123+C126+C130+C138+C145+C149+C152+C155+C159</f>
        <v>48271940</v>
      </c>
      <c r="D82" s="40">
        <f t="shared" si="5"/>
        <v>2602765</v>
      </c>
      <c r="E82" s="40">
        <f t="shared" si="5"/>
        <v>50874705</v>
      </c>
    </row>
    <row r="83" spans="1:5" x14ac:dyDescent="0.25">
      <c r="A83" s="30" t="s">
        <v>138</v>
      </c>
      <c r="B83" s="30" t="s">
        <v>210</v>
      </c>
      <c r="C83" s="64">
        <v>21133551</v>
      </c>
      <c r="D83" s="59">
        <f>D84+D88</f>
        <v>143999</v>
      </c>
      <c r="E83" s="59">
        <f>D83+C83</f>
        <v>21277550</v>
      </c>
    </row>
    <row r="84" spans="1:5" x14ac:dyDescent="0.25">
      <c r="A84" s="30" t="s">
        <v>139</v>
      </c>
      <c r="B84" s="30" t="s">
        <v>211</v>
      </c>
      <c r="C84" s="65">
        <v>16504824</v>
      </c>
      <c r="D84" s="58">
        <f>D85+D86+D87</f>
        <v>116808</v>
      </c>
      <c r="E84" s="59">
        <f t="shared" ref="E84:E147" si="6">D84+C84</f>
        <v>16621632</v>
      </c>
    </row>
    <row r="85" spans="1:5" x14ac:dyDescent="0.25">
      <c r="A85" s="25" t="s">
        <v>140</v>
      </c>
      <c r="B85" s="25" t="s">
        <v>212</v>
      </c>
      <c r="C85" s="66">
        <v>15155021</v>
      </c>
      <c r="D85" s="60">
        <v>8214</v>
      </c>
      <c r="E85" s="59">
        <f t="shared" si="6"/>
        <v>15163235</v>
      </c>
    </row>
    <row r="86" spans="1:5" x14ac:dyDescent="0.25">
      <c r="A86" s="25" t="s">
        <v>141</v>
      </c>
      <c r="B86" s="25" t="s">
        <v>213</v>
      </c>
      <c r="C86" s="66">
        <v>745094</v>
      </c>
      <c r="D86" s="60">
        <v>108594</v>
      </c>
      <c r="E86" s="59">
        <f t="shared" si="6"/>
        <v>853688</v>
      </c>
    </row>
    <row r="87" spans="1:5" ht="26.25" x14ac:dyDescent="0.25">
      <c r="A87" s="25" t="s">
        <v>142</v>
      </c>
      <c r="B87" s="25" t="s">
        <v>214</v>
      </c>
      <c r="C87" s="66">
        <v>604709</v>
      </c>
      <c r="D87" s="60">
        <v>0</v>
      </c>
      <c r="E87" s="59">
        <f t="shared" si="6"/>
        <v>604709</v>
      </c>
    </row>
    <row r="88" spans="1:5" ht="26.25" x14ac:dyDescent="0.25">
      <c r="A88" s="30" t="s">
        <v>143</v>
      </c>
      <c r="B88" s="30" t="s">
        <v>215</v>
      </c>
      <c r="C88" s="65">
        <v>4628727</v>
      </c>
      <c r="D88" s="58">
        <f>D89+D90</f>
        <v>27191</v>
      </c>
      <c r="E88" s="59">
        <f t="shared" si="6"/>
        <v>4655918</v>
      </c>
    </row>
    <row r="89" spans="1:5" ht="26.25" x14ac:dyDescent="0.25">
      <c r="A89" s="25" t="s">
        <v>144</v>
      </c>
      <c r="B89" s="25" t="s">
        <v>216</v>
      </c>
      <c r="C89" s="66">
        <v>3995873</v>
      </c>
      <c r="D89" s="60">
        <v>27191</v>
      </c>
      <c r="E89" s="59">
        <f t="shared" si="6"/>
        <v>4023064</v>
      </c>
    </row>
    <row r="90" spans="1:5" ht="26.25" x14ac:dyDescent="0.25">
      <c r="A90" s="25" t="s">
        <v>145</v>
      </c>
      <c r="B90" s="25" t="s">
        <v>217</v>
      </c>
      <c r="C90" s="66">
        <v>632854</v>
      </c>
      <c r="D90" s="60">
        <v>0</v>
      </c>
      <c r="E90" s="59">
        <f t="shared" si="6"/>
        <v>632854</v>
      </c>
    </row>
    <row r="91" spans="1:5" x14ac:dyDescent="0.25">
      <c r="A91" s="30" t="s">
        <v>146</v>
      </c>
      <c r="B91" s="30" t="s">
        <v>218</v>
      </c>
      <c r="C91" s="64">
        <v>14110970</v>
      </c>
      <c r="D91" s="59">
        <f>D92+D95+D105+D113+D114</f>
        <v>984839</v>
      </c>
      <c r="E91" s="59">
        <f t="shared" si="6"/>
        <v>15095809</v>
      </c>
    </row>
    <row r="92" spans="1:5" ht="26.25" x14ac:dyDescent="0.25">
      <c r="A92" s="30" t="s">
        <v>147</v>
      </c>
      <c r="B92" s="30" t="s">
        <v>219</v>
      </c>
      <c r="C92" s="65">
        <v>159805</v>
      </c>
      <c r="D92" s="58">
        <f>D93+D94</f>
        <v>606</v>
      </c>
      <c r="E92" s="59">
        <f t="shared" si="6"/>
        <v>160411</v>
      </c>
    </row>
    <row r="93" spans="1:5" ht="26.25" x14ac:dyDescent="0.25">
      <c r="A93" s="25" t="s">
        <v>148</v>
      </c>
      <c r="B93" s="25" t="s">
        <v>220</v>
      </c>
      <c r="C93" s="66">
        <v>55500</v>
      </c>
      <c r="D93" s="60">
        <v>0</v>
      </c>
      <c r="E93" s="59">
        <f t="shared" si="6"/>
        <v>55500</v>
      </c>
    </row>
    <row r="94" spans="1:5" ht="26.25" x14ac:dyDescent="0.25">
      <c r="A94" s="25" t="s">
        <v>149</v>
      </c>
      <c r="B94" s="25" t="s">
        <v>221</v>
      </c>
      <c r="C94" s="66">
        <v>104305</v>
      </c>
      <c r="D94" s="60">
        <v>606</v>
      </c>
      <c r="E94" s="59">
        <f t="shared" si="6"/>
        <v>104911</v>
      </c>
    </row>
    <row r="95" spans="1:5" x14ac:dyDescent="0.25">
      <c r="A95" s="30" t="s">
        <v>150</v>
      </c>
      <c r="B95" s="30" t="s">
        <v>222</v>
      </c>
      <c r="C95" s="65">
        <v>8942236</v>
      </c>
      <c r="D95" s="58">
        <f>D96+D97+D98+D99+D100+D101+D102+D103+D104</f>
        <v>985724</v>
      </c>
      <c r="E95" s="59">
        <f t="shared" si="6"/>
        <v>9927960</v>
      </c>
    </row>
    <row r="96" spans="1:5" x14ac:dyDescent="0.25">
      <c r="A96" s="25" t="s">
        <v>151</v>
      </c>
      <c r="B96" s="25" t="s">
        <v>223</v>
      </c>
      <c r="C96" s="66">
        <v>117389</v>
      </c>
      <c r="D96" s="60">
        <v>-55</v>
      </c>
      <c r="E96" s="59">
        <f t="shared" si="6"/>
        <v>117334</v>
      </c>
    </row>
    <row r="97" spans="1:5" x14ac:dyDescent="0.25">
      <c r="A97" s="25" t="s">
        <v>152</v>
      </c>
      <c r="B97" s="25" t="s">
        <v>224</v>
      </c>
      <c r="C97" s="66">
        <v>2044409</v>
      </c>
      <c r="D97" s="60">
        <v>0</v>
      </c>
      <c r="E97" s="59">
        <f t="shared" si="6"/>
        <v>2044409</v>
      </c>
    </row>
    <row r="98" spans="1:5" ht="26.25" x14ac:dyDescent="0.25">
      <c r="A98" s="25" t="s">
        <v>153</v>
      </c>
      <c r="B98" s="25" t="s">
        <v>225</v>
      </c>
      <c r="C98" s="66">
        <v>3609979</v>
      </c>
      <c r="D98" s="60">
        <v>-264221</v>
      </c>
      <c r="E98" s="59">
        <f t="shared" si="6"/>
        <v>3345758</v>
      </c>
    </row>
    <row r="99" spans="1:5" ht="26.25" x14ac:dyDescent="0.25">
      <c r="A99" s="25" t="s">
        <v>154</v>
      </c>
      <c r="B99" s="25" t="s">
        <v>226</v>
      </c>
      <c r="C99" s="66">
        <v>2752608</v>
      </c>
      <c r="D99" s="60">
        <v>0</v>
      </c>
      <c r="E99" s="59">
        <f t="shared" si="6"/>
        <v>2752608</v>
      </c>
    </row>
    <row r="100" spans="1:5" x14ac:dyDescent="0.25">
      <c r="A100" s="25" t="s">
        <v>155</v>
      </c>
      <c r="B100" s="25" t="s">
        <v>227</v>
      </c>
      <c r="C100" s="66">
        <v>136113</v>
      </c>
      <c r="D100" s="60">
        <v>0</v>
      </c>
      <c r="E100" s="59">
        <f t="shared" si="6"/>
        <v>136113</v>
      </c>
    </row>
    <row r="101" spans="1:5" x14ac:dyDescent="0.25">
      <c r="A101" s="25" t="s">
        <v>156</v>
      </c>
      <c r="B101" s="25" t="s">
        <v>228</v>
      </c>
      <c r="C101" s="66">
        <v>119592</v>
      </c>
      <c r="D101" s="60">
        <v>1250000</v>
      </c>
      <c r="E101" s="59">
        <f t="shared" si="6"/>
        <v>1369592</v>
      </c>
    </row>
    <row r="102" spans="1:5" x14ac:dyDescent="0.25">
      <c r="A102" s="25" t="s">
        <v>157</v>
      </c>
      <c r="B102" s="25" t="s">
        <v>229</v>
      </c>
      <c r="C102" s="66">
        <v>132642</v>
      </c>
      <c r="D102" s="60">
        <v>0</v>
      </c>
      <c r="E102" s="59">
        <f t="shared" si="6"/>
        <v>132642</v>
      </c>
    </row>
    <row r="103" spans="1:5" ht="26.25" x14ac:dyDescent="0.25">
      <c r="A103" s="25" t="s">
        <v>158</v>
      </c>
      <c r="B103" s="25" t="s">
        <v>230</v>
      </c>
      <c r="C103" s="66">
        <v>7049</v>
      </c>
      <c r="D103" s="60">
        <v>0</v>
      </c>
      <c r="E103" s="59">
        <f t="shared" si="6"/>
        <v>7049</v>
      </c>
    </row>
    <row r="104" spans="1:5" ht="26.25" x14ac:dyDescent="0.25">
      <c r="A104" s="25" t="s">
        <v>159</v>
      </c>
      <c r="B104" s="25" t="s">
        <v>231</v>
      </c>
      <c r="C104" s="66">
        <v>22455</v>
      </c>
      <c r="D104" s="60">
        <v>0</v>
      </c>
      <c r="E104" s="59">
        <f t="shared" si="6"/>
        <v>22455</v>
      </c>
    </row>
    <row r="105" spans="1:5" ht="26.25" x14ac:dyDescent="0.25">
      <c r="A105" s="30" t="s">
        <v>160</v>
      </c>
      <c r="B105" s="30" t="s">
        <v>232</v>
      </c>
      <c r="C105" s="65">
        <v>4515668</v>
      </c>
      <c r="D105" s="58">
        <f>D106+D107+D108+D109+D110+D111+D112</f>
        <v>-1491</v>
      </c>
      <c r="E105" s="59">
        <f t="shared" si="6"/>
        <v>4514177</v>
      </c>
    </row>
    <row r="106" spans="1:5" x14ac:dyDescent="0.25">
      <c r="A106" s="25" t="s">
        <v>161</v>
      </c>
      <c r="B106" s="25" t="s">
        <v>233</v>
      </c>
      <c r="C106" s="66">
        <v>828073</v>
      </c>
      <c r="D106" s="60">
        <v>1009</v>
      </c>
      <c r="E106" s="59">
        <f t="shared" si="6"/>
        <v>829082</v>
      </c>
    </row>
    <row r="107" spans="1:5" x14ac:dyDescent="0.25">
      <c r="A107" s="25" t="s">
        <v>162</v>
      </c>
      <c r="B107" s="25" t="s">
        <v>234</v>
      </c>
      <c r="C107" s="66">
        <v>1314629</v>
      </c>
      <c r="D107" s="60">
        <v>0</v>
      </c>
      <c r="E107" s="59">
        <f t="shared" si="6"/>
        <v>1314629</v>
      </c>
    </row>
    <row r="108" spans="1:5" ht="39" x14ac:dyDescent="0.25">
      <c r="A108" s="25" t="s">
        <v>163</v>
      </c>
      <c r="B108" s="25" t="s">
        <v>235</v>
      </c>
      <c r="C108" s="66">
        <v>54709</v>
      </c>
      <c r="D108" s="60">
        <v>0</v>
      </c>
      <c r="E108" s="59">
        <f t="shared" si="6"/>
        <v>54709</v>
      </c>
    </row>
    <row r="109" spans="1:5" x14ac:dyDescent="0.25">
      <c r="A109" s="25" t="s">
        <v>164</v>
      </c>
      <c r="B109" s="25" t="s">
        <v>236</v>
      </c>
      <c r="C109" s="66">
        <v>1113740</v>
      </c>
      <c r="D109" s="60">
        <v>0</v>
      </c>
      <c r="E109" s="59">
        <f t="shared" si="6"/>
        <v>1113740</v>
      </c>
    </row>
    <row r="110" spans="1:5" ht="26.25" x14ac:dyDescent="0.25">
      <c r="A110" s="25" t="s">
        <v>165</v>
      </c>
      <c r="B110" s="25" t="s">
        <v>237</v>
      </c>
      <c r="C110" s="66">
        <v>948391</v>
      </c>
      <c r="D110" s="60">
        <v>-1000</v>
      </c>
      <c r="E110" s="59">
        <f t="shared" si="6"/>
        <v>947391</v>
      </c>
    </row>
    <row r="111" spans="1:5" x14ac:dyDescent="0.25">
      <c r="A111" s="25" t="s">
        <v>166</v>
      </c>
      <c r="B111" s="25" t="s">
        <v>238</v>
      </c>
      <c r="C111" s="66">
        <v>105673</v>
      </c>
      <c r="D111" s="60">
        <v>0</v>
      </c>
      <c r="E111" s="59">
        <f t="shared" si="6"/>
        <v>105673</v>
      </c>
    </row>
    <row r="112" spans="1:5" x14ac:dyDescent="0.25">
      <c r="A112" s="25" t="s">
        <v>167</v>
      </c>
      <c r="B112" s="25" t="s">
        <v>239</v>
      </c>
      <c r="C112" s="66">
        <v>150453</v>
      </c>
      <c r="D112" s="60">
        <v>-1500</v>
      </c>
      <c r="E112" s="59">
        <f t="shared" si="6"/>
        <v>148953</v>
      </c>
    </row>
    <row r="113" spans="1:5" x14ac:dyDescent="0.25">
      <c r="A113" s="30" t="s">
        <v>168</v>
      </c>
      <c r="B113" s="30" t="s">
        <v>240</v>
      </c>
      <c r="C113" s="65">
        <v>33532</v>
      </c>
      <c r="D113" s="58">
        <v>0</v>
      </c>
      <c r="E113" s="59">
        <f t="shared" si="6"/>
        <v>33532</v>
      </c>
    </row>
    <row r="114" spans="1:5" ht="26.25" x14ac:dyDescent="0.25">
      <c r="A114" s="30" t="s">
        <v>169</v>
      </c>
      <c r="B114" s="30" t="s">
        <v>241</v>
      </c>
      <c r="C114" s="65">
        <v>459729</v>
      </c>
      <c r="D114" s="58">
        <f>D115+D116</f>
        <v>0</v>
      </c>
      <c r="E114" s="59">
        <f t="shared" si="6"/>
        <v>459729</v>
      </c>
    </row>
    <row r="115" spans="1:5" x14ac:dyDescent="0.25">
      <c r="A115" s="25" t="s">
        <v>170</v>
      </c>
      <c r="B115" s="25" t="s">
        <v>242</v>
      </c>
      <c r="C115" s="66">
        <v>459039</v>
      </c>
      <c r="D115" s="60">
        <v>0</v>
      </c>
      <c r="E115" s="59">
        <f t="shared" si="6"/>
        <v>459039</v>
      </c>
    </row>
    <row r="116" spans="1:5" x14ac:dyDescent="0.25">
      <c r="A116" s="25" t="s">
        <v>171</v>
      </c>
      <c r="B116" s="25" t="s">
        <v>243</v>
      </c>
      <c r="C116" s="66">
        <v>690</v>
      </c>
      <c r="D116" s="60">
        <v>0</v>
      </c>
      <c r="E116" s="59">
        <f t="shared" si="6"/>
        <v>690</v>
      </c>
    </row>
    <row r="117" spans="1:5" x14ac:dyDescent="0.25">
      <c r="A117" s="30" t="s">
        <v>172</v>
      </c>
      <c r="B117" s="30" t="s">
        <v>244</v>
      </c>
      <c r="C117" s="64">
        <v>510045</v>
      </c>
      <c r="D117" s="59">
        <f>D118</f>
        <v>9540</v>
      </c>
      <c r="E117" s="59">
        <f t="shared" si="6"/>
        <v>519585</v>
      </c>
    </row>
    <row r="118" spans="1:5" ht="26.25" x14ac:dyDescent="0.25">
      <c r="A118" s="30" t="s">
        <v>173</v>
      </c>
      <c r="B118" s="30" t="s">
        <v>245</v>
      </c>
      <c r="C118" s="65">
        <v>510045</v>
      </c>
      <c r="D118" s="58">
        <f>D119+D120+D121</f>
        <v>9540</v>
      </c>
      <c r="E118" s="59">
        <f t="shared" si="6"/>
        <v>519585</v>
      </c>
    </row>
    <row r="119" spans="1:5" ht="26.25" x14ac:dyDescent="0.25">
      <c r="A119" s="25" t="s">
        <v>174</v>
      </c>
      <c r="B119" s="25" t="s">
        <v>246</v>
      </c>
      <c r="C119" s="66">
        <v>240870</v>
      </c>
      <c r="D119" s="60">
        <v>0</v>
      </c>
      <c r="E119" s="59">
        <f t="shared" si="6"/>
        <v>240870</v>
      </c>
    </row>
    <row r="120" spans="1:5" ht="26.25" x14ac:dyDescent="0.25">
      <c r="A120" s="25" t="s">
        <v>175</v>
      </c>
      <c r="B120" s="25" t="s">
        <v>247</v>
      </c>
      <c r="C120" s="66">
        <v>238778</v>
      </c>
      <c r="D120" s="60">
        <v>9540</v>
      </c>
      <c r="E120" s="59">
        <f t="shared" si="6"/>
        <v>248318</v>
      </c>
    </row>
    <row r="121" spans="1:5" ht="51.75" x14ac:dyDescent="0.25">
      <c r="A121" s="25" t="s">
        <v>176</v>
      </c>
      <c r="B121" s="25" t="s">
        <v>248</v>
      </c>
      <c r="C121" s="66">
        <v>30397</v>
      </c>
      <c r="D121" s="60">
        <v>0</v>
      </c>
      <c r="E121" s="59">
        <f t="shared" si="6"/>
        <v>30397</v>
      </c>
    </row>
    <row r="122" spans="1:5" x14ac:dyDescent="0.25">
      <c r="A122" s="30" t="s">
        <v>177</v>
      </c>
      <c r="B122" s="30" t="s">
        <v>249</v>
      </c>
      <c r="C122" s="64">
        <v>5360</v>
      </c>
      <c r="D122" s="59">
        <v>0</v>
      </c>
      <c r="E122" s="59">
        <f t="shared" si="6"/>
        <v>5360</v>
      </c>
    </row>
    <row r="123" spans="1:5" x14ac:dyDescent="0.25">
      <c r="A123" s="30" t="s">
        <v>178</v>
      </c>
      <c r="B123" s="30" t="s">
        <v>250</v>
      </c>
      <c r="C123" s="65">
        <v>5360</v>
      </c>
      <c r="D123" s="58">
        <v>0</v>
      </c>
      <c r="E123" s="59">
        <f t="shared" si="6"/>
        <v>5360</v>
      </c>
    </row>
    <row r="124" spans="1:5" x14ac:dyDescent="0.25">
      <c r="A124" s="25" t="s">
        <v>179</v>
      </c>
      <c r="B124" s="25" t="s">
        <v>251</v>
      </c>
      <c r="C124" s="66">
        <v>5360</v>
      </c>
      <c r="D124" s="60">
        <v>0</v>
      </c>
      <c r="E124" s="59">
        <f t="shared" si="6"/>
        <v>5360</v>
      </c>
    </row>
    <row r="125" spans="1:5" x14ac:dyDescent="0.25">
      <c r="A125" s="30" t="s">
        <v>180</v>
      </c>
      <c r="B125" s="30" t="s">
        <v>252</v>
      </c>
      <c r="C125" s="64">
        <v>8034690</v>
      </c>
      <c r="D125" s="59">
        <f>D126+D130</f>
        <v>1312466</v>
      </c>
      <c r="E125" s="59">
        <f t="shared" si="6"/>
        <v>9347156</v>
      </c>
    </row>
    <row r="126" spans="1:5" x14ac:dyDescent="0.25">
      <c r="A126" s="30" t="s">
        <v>181</v>
      </c>
      <c r="B126" s="30" t="s">
        <v>253</v>
      </c>
      <c r="C126" s="65">
        <v>139286</v>
      </c>
      <c r="D126" s="58">
        <f>D127+D128+D129</f>
        <v>0</v>
      </c>
      <c r="E126" s="59">
        <f t="shared" si="6"/>
        <v>139286</v>
      </c>
    </row>
    <row r="127" spans="1:5" x14ac:dyDescent="0.25">
      <c r="A127" s="25" t="s">
        <v>182</v>
      </c>
      <c r="B127" s="25" t="s">
        <v>254</v>
      </c>
      <c r="C127" s="66">
        <v>112403</v>
      </c>
      <c r="D127" s="60">
        <v>0</v>
      </c>
      <c r="E127" s="59">
        <f t="shared" si="6"/>
        <v>112403</v>
      </c>
    </row>
    <row r="128" spans="1:5" ht="26.25" x14ac:dyDescent="0.25">
      <c r="A128" s="25" t="s">
        <v>183</v>
      </c>
      <c r="B128" s="25" t="s">
        <v>255</v>
      </c>
      <c r="C128" s="66">
        <v>6961</v>
      </c>
      <c r="D128" s="60">
        <v>0</v>
      </c>
      <c r="E128" s="59">
        <f t="shared" si="6"/>
        <v>6961</v>
      </c>
    </row>
    <row r="129" spans="1:5" x14ac:dyDescent="0.25">
      <c r="A129" s="25">
        <v>5140</v>
      </c>
      <c r="B129" s="36" t="s">
        <v>302</v>
      </c>
      <c r="C129" s="66">
        <v>19922</v>
      </c>
      <c r="D129" s="60">
        <v>0</v>
      </c>
      <c r="E129" s="59">
        <f t="shared" si="6"/>
        <v>19922</v>
      </c>
    </row>
    <row r="130" spans="1:5" x14ac:dyDescent="0.25">
      <c r="A130" s="30" t="s">
        <v>184</v>
      </c>
      <c r="B130" s="30" t="s">
        <v>256</v>
      </c>
      <c r="C130" s="65">
        <v>7895404</v>
      </c>
      <c r="D130" s="58">
        <f>D131+D132+D133+D134+D135+D136</f>
        <v>1312466</v>
      </c>
      <c r="E130" s="59">
        <f t="shared" si="6"/>
        <v>9207870</v>
      </c>
    </row>
    <row r="131" spans="1:5" ht="26.25" x14ac:dyDescent="0.25">
      <c r="A131" s="25" t="s">
        <v>185</v>
      </c>
      <c r="B131" s="25" t="s">
        <v>257</v>
      </c>
      <c r="C131" s="66">
        <v>183527</v>
      </c>
      <c r="D131" s="60">
        <v>0</v>
      </c>
      <c r="E131" s="59">
        <f t="shared" si="6"/>
        <v>183527</v>
      </c>
    </row>
    <row r="132" spans="1:5" x14ac:dyDescent="0.25">
      <c r="A132" s="25" t="s">
        <v>186</v>
      </c>
      <c r="B132" s="25" t="s">
        <v>258</v>
      </c>
      <c r="C132" s="66">
        <v>24610</v>
      </c>
      <c r="D132" s="60">
        <v>0</v>
      </c>
      <c r="E132" s="59">
        <f t="shared" si="6"/>
        <v>24610</v>
      </c>
    </row>
    <row r="133" spans="1:5" x14ac:dyDescent="0.25">
      <c r="A133" s="25" t="s">
        <v>187</v>
      </c>
      <c r="B133" s="25" t="s">
        <v>259</v>
      </c>
      <c r="C133" s="66">
        <v>954340</v>
      </c>
      <c r="D133" s="60">
        <v>41819</v>
      </c>
      <c r="E133" s="59">
        <f t="shared" si="6"/>
        <v>996159</v>
      </c>
    </row>
    <row r="134" spans="1:5" x14ac:dyDescent="0.25">
      <c r="A134" s="25" t="s">
        <v>188</v>
      </c>
      <c r="B134" s="25" t="s">
        <v>260</v>
      </c>
      <c r="C134" s="66">
        <v>4773118</v>
      </c>
      <c r="D134" s="60">
        <v>1270647</v>
      </c>
      <c r="E134" s="59">
        <f t="shared" si="6"/>
        <v>6043765</v>
      </c>
    </row>
    <row r="135" spans="1:5" x14ac:dyDescent="0.25">
      <c r="A135" s="25" t="s">
        <v>189</v>
      </c>
      <c r="B135" s="25" t="s">
        <v>261</v>
      </c>
      <c r="C135" s="66">
        <v>1948682</v>
      </c>
      <c r="D135" s="60">
        <v>0</v>
      </c>
      <c r="E135" s="59">
        <f t="shared" si="6"/>
        <v>1948682</v>
      </c>
    </row>
    <row r="136" spans="1:5" x14ac:dyDescent="0.25">
      <c r="A136" s="25" t="s">
        <v>190</v>
      </c>
      <c r="B136" s="25" t="s">
        <v>262</v>
      </c>
      <c r="C136" s="66">
        <v>11127</v>
      </c>
      <c r="D136" s="60">
        <v>0</v>
      </c>
      <c r="E136" s="59">
        <f t="shared" si="6"/>
        <v>11127</v>
      </c>
    </row>
    <row r="137" spans="1:5" x14ac:dyDescent="0.25">
      <c r="A137" s="30" t="s">
        <v>191</v>
      </c>
      <c r="B137" s="30" t="s">
        <v>263</v>
      </c>
      <c r="C137" s="64">
        <v>2982715</v>
      </c>
      <c r="D137" s="59">
        <f>D138+D145+D149+D152</f>
        <v>150000</v>
      </c>
      <c r="E137" s="59">
        <f t="shared" si="6"/>
        <v>3132715</v>
      </c>
    </row>
    <row r="138" spans="1:5" x14ac:dyDescent="0.25">
      <c r="A138" s="30" t="s">
        <v>192</v>
      </c>
      <c r="B138" s="30" t="s">
        <v>264</v>
      </c>
      <c r="C138" s="65">
        <v>2502180</v>
      </c>
      <c r="D138" s="58">
        <f>D139+D140+D141+D142+D143+D144</f>
        <v>150000</v>
      </c>
      <c r="E138" s="59">
        <f t="shared" si="6"/>
        <v>2652180</v>
      </c>
    </row>
    <row r="139" spans="1:5" x14ac:dyDescent="0.25">
      <c r="A139" s="25" t="s">
        <v>193</v>
      </c>
      <c r="B139" s="25" t="s">
        <v>265</v>
      </c>
      <c r="C139" s="66">
        <v>955400</v>
      </c>
      <c r="D139" s="60">
        <v>0</v>
      </c>
      <c r="E139" s="59">
        <f t="shared" si="6"/>
        <v>955400</v>
      </c>
    </row>
    <row r="140" spans="1:5" x14ac:dyDescent="0.25">
      <c r="A140" s="25" t="s">
        <v>194</v>
      </c>
      <c r="B140" s="25" t="s">
        <v>266</v>
      </c>
      <c r="C140" s="66">
        <v>400014</v>
      </c>
      <c r="D140" s="60">
        <v>55429</v>
      </c>
      <c r="E140" s="59">
        <f t="shared" si="6"/>
        <v>455443</v>
      </c>
    </row>
    <row r="141" spans="1:5" ht="26.25" x14ac:dyDescent="0.25">
      <c r="A141" s="25" t="s">
        <v>195</v>
      </c>
      <c r="B141" s="25" t="s">
        <v>267</v>
      </c>
      <c r="C141" s="66">
        <v>800000</v>
      </c>
      <c r="D141" s="60">
        <v>0</v>
      </c>
      <c r="E141" s="59">
        <f t="shared" si="6"/>
        <v>800000</v>
      </c>
    </row>
    <row r="142" spans="1:5" ht="23.25" x14ac:dyDescent="0.25">
      <c r="A142" s="52" t="s">
        <v>309</v>
      </c>
      <c r="B142" s="52" t="s">
        <v>308</v>
      </c>
      <c r="C142" s="66">
        <v>86887</v>
      </c>
      <c r="D142" s="60">
        <v>93871</v>
      </c>
      <c r="E142" s="59">
        <f t="shared" si="6"/>
        <v>180758</v>
      </c>
    </row>
    <row r="143" spans="1:5" x14ac:dyDescent="0.25">
      <c r="A143" s="25" t="s">
        <v>196</v>
      </c>
      <c r="B143" s="25" t="s">
        <v>268</v>
      </c>
      <c r="C143" s="66">
        <v>250000</v>
      </c>
      <c r="D143" s="60">
        <v>700</v>
      </c>
      <c r="E143" s="59">
        <f t="shared" si="6"/>
        <v>250700</v>
      </c>
    </row>
    <row r="144" spans="1:5" x14ac:dyDescent="0.25">
      <c r="A144" s="25" t="s">
        <v>197</v>
      </c>
      <c r="B144" s="25" t="s">
        <v>269</v>
      </c>
      <c r="C144" s="66">
        <v>9879</v>
      </c>
      <c r="D144" s="60">
        <v>0</v>
      </c>
      <c r="E144" s="59">
        <f t="shared" si="6"/>
        <v>9879</v>
      </c>
    </row>
    <row r="145" spans="1:5" x14ac:dyDescent="0.25">
      <c r="A145" s="30" t="s">
        <v>198</v>
      </c>
      <c r="B145" s="30" t="s">
        <v>270</v>
      </c>
      <c r="C145" s="65">
        <v>76000</v>
      </c>
      <c r="D145" s="58">
        <f>D146+D147+D148</f>
        <v>0</v>
      </c>
      <c r="E145" s="59">
        <f t="shared" si="6"/>
        <v>76000</v>
      </c>
    </row>
    <row r="146" spans="1:5" x14ac:dyDescent="0.25">
      <c r="A146" s="25" t="s">
        <v>199</v>
      </c>
      <c r="B146" s="25" t="s">
        <v>271</v>
      </c>
      <c r="C146" s="66">
        <v>21000</v>
      </c>
      <c r="D146" s="60">
        <v>0</v>
      </c>
      <c r="E146" s="59">
        <f t="shared" si="6"/>
        <v>21000</v>
      </c>
    </row>
    <row r="147" spans="1:5" x14ac:dyDescent="0.25">
      <c r="A147" s="25" t="s">
        <v>200</v>
      </c>
      <c r="B147" s="25" t="s">
        <v>272</v>
      </c>
      <c r="C147" s="66">
        <v>40000</v>
      </c>
      <c r="D147" s="60">
        <v>0</v>
      </c>
      <c r="E147" s="59">
        <f t="shared" si="6"/>
        <v>40000</v>
      </c>
    </row>
    <row r="148" spans="1:5" x14ac:dyDescent="0.25">
      <c r="A148" s="25" t="s">
        <v>201</v>
      </c>
      <c r="B148" s="25" t="s">
        <v>273</v>
      </c>
      <c r="C148" s="66">
        <v>15000</v>
      </c>
      <c r="D148" s="60">
        <v>0</v>
      </c>
      <c r="E148" s="59">
        <f t="shared" ref="E148:E160" si="7">D148+C148</f>
        <v>15000</v>
      </c>
    </row>
    <row r="149" spans="1:5" ht="26.25" x14ac:dyDescent="0.25">
      <c r="A149" s="30" t="s">
        <v>202</v>
      </c>
      <c r="B149" s="30" t="s">
        <v>274</v>
      </c>
      <c r="C149" s="65">
        <v>397710</v>
      </c>
      <c r="D149" s="58">
        <f>D150+D151</f>
        <v>0</v>
      </c>
      <c r="E149" s="59">
        <f t="shared" si="7"/>
        <v>397710</v>
      </c>
    </row>
    <row r="150" spans="1:5" x14ac:dyDescent="0.25">
      <c r="A150" s="25" t="s">
        <v>203</v>
      </c>
      <c r="B150" s="25" t="s">
        <v>275</v>
      </c>
      <c r="C150" s="66">
        <v>70000</v>
      </c>
      <c r="D150" s="60">
        <v>0</v>
      </c>
      <c r="E150" s="59">
        <f t="shared" si="7"/>
        <v>70000</v>
      </c>
    </row>
    <row r="151" spans="1:5" ht="26.25" x14ac:dyDescent="0.25">
      <c r="A151" s="25" t="s">
        <v>204</v>
      </c>
      <c r="B151" s="25" t="s">
        <v>276</v>
      </c>
      <c r="C151" s="66">
        <v>327710</v>
      </c>
      <c r="D151" s="60">
        <v>0</v>
      </c>
      <c r="E151" s="59">
        <f t="shared" si="7"/>
        <v>327710</v>
      </c>
    </row>
    <row r="152" spans="1:5" ht="33" x14ac:dyDescent="0.25">
      <c r="A152" s="53" t="s">
        <v>310</v>
      </c>
      <c r="B152" s="53" t="s">
        <v>312</v>
      </c>
      <c r="C152" s="65">
        <v>6825</v>
      </c>
      <c r="D152" s="58">
        <f>D153</f>
        <v>0</v>
      </c>
      <c r="E152" s="59">
        <f t="shared" si="7"/>
        <v>6825</v>
      </c>
    </row>
    <row r="153" spans="1:5" ht="23.25" x14ac:dyDescent="0.25">
      <c r="A153" s="52" t="s">
        <v>311</v>
      </c>
      <c r="B153" s="52" t="s">
        <v>313</v>
      </c>
      <c r="C153" s="66">
        <v>6825</v>
      </c>
      <c r="D153" s="60">
        <v>0</v>
      </c>
      <c r="E153" s="59">
        <f t="shared" si="7"/>
        <v>6825</v>
      </c>
    </row>
    <row r="154" spans="1:5" ht="26.25" x14ac:dyDescent="0.25">
      <c r="A154" s="30" t="s">
        <v>205</v>
      </c>
      <c r="B154" s="30" t="s">
        <v>277</v>
      </c>
      <c r="C154" s="64">
        <v>1494609</v>
      </c>
      <c r="D154" s="59">
        <f>D155+D159</f>
        <v>1921</v>
      </c>
      <c r="E154" s="59">
        <f t="shared" si="7"/>
        <v>1496530</v>
      </c>
    </row>
    <row r="155" spans="1:5" x14ac:dyDescent="0.25">
      <c r="A155" s="30" t="s">
        <v>206</v>
      </c>
      <c r="B155" s="30" t="s">
        <v>278</v>
      </c>
      <c r="C155" s="65">
        <v>1437844</v>
      </c>
      <c r="D155" s="58">
        <f>D156+D157+D158</f>
        <v>1921</v>
      </c>
      <c r="E155" s="59">
        <f t="shared" si="7"/>
        <v>1439765</v>
      </c>
    </row>
    <row r="156" spans="1:5" ht="39" x14ac:dyDescent="0.25">
      <c r="A156" s="25" t="s">
        <v>207</v>
      </c>
      <c r="B156" s="25" t="s">
        <v>279</v>
      </c>
      <c r="C156" s="66">
        <v>1266026</v>
      </c>
      <c r="D156" s="60">
        <v>0</v>
      </c>
      <c r="E156" s="59">
        <f t="shared" si="7"/>
        <v>1266026</v>
      </c>
    </row>
    <row r="157" spans="1:5" ht="26.25" x14ac:dyDescent="0.25">
      <c r="A157" s="25" t="s">
        <v>208</v>
      </c>
      <c r="B157" s="25" t="s">
        <v>280</v>
      </c>
      <c r="C157" s="66">
        <v>168018</v>
      </c>
      <c r="D157" s="60">
        <v>0</v>
      </c>
      <c r="E157" s="59">
        <f t="shared" si="7"/>
        <v>168018</v>
      </c>
    </row>
    <row r="158" spans="1:5" ht="39" x14ac:dyDescent="0.25">
      <c r="A158" s="25" t="s">
        <v>209</v>
      </c>
      <c r="B158" s="25" t="s">
        <v>281</v>
      </c>
      <c r="C158" s="66">
        <v>3800</v>
      </c>
      <c r="D158" s="60">
        <v>1921</v>
      </c>
      <c r="E158" s="59">
        <f t="shared" si="7"/>
        <v>5721</v>
      </c>
    </row>
    <row r="159" spans="1:5" x14ac:dyDescent="0.25">
      <c r="A159" s="53" t="s">
        <v>315</v>
      </c>
      <c r="B159" s="53" t="s">
        <v>314</v>
      </c>
      <c r="C159" s="65">
        <v>56765</v>
      </c>
      <c r="D159" s="58">
        <f>D160</f>
        <v>0</v>
      </c>
      <c r="E159" s="59">
        <f t="shared" si="7"/>
        <v>56765</v>
      </c>
    </row>
    <row r="160" spans="1:5" x14ac:dyDescent="0.25">
      <c r="A160" s="52" t="s">
        <v>317</v>
      </c>
      <c r="B160" s="52" t="s">
        <v>316</v>
      </c>
      <c r="C160" s="66">
        <v>56765</v>
      </c>
      <c r="D160" s="60">
        <v>0</v>
      </c>
      <c r="E160" s="59">
        <f t="shared" si="7"/>
        <v>56765</v>
      </c>
    </row>
    <row r="161" spans="1:5" x14ac:dyDescent="0.25">
      <c r="A161" s="9" t="s">
        <v>282</v>
      </c>
      <c r="B161" s="5"/>
      <c r="C161" s="5"/>
      <c r="D161" s="33"/>
      <c r="E161" s="28"/>
    </row>
    <row r="162" spans="1:5" x14ac:dyDescent="0.25">
      <c r="A162" s="24" t="s">
        <v>289</v>
      </c>
      <c r="B162" s="26" t="s">
        <v>285</v>
      </c>
      <c r="C162" s="44">
        <v>0</v>
      </c>
      <c r="D162" s="45">
        <v>0</v>
      </c>
      <c r="E162" s="46">
        <f>C162+D162</f>
        <v>0</v>
      </c>
    </row>
    <row r="163" spans="1:5" x14ac:dyDescent="0.25">
      <c r="A163" s="15" t="s">
        <v>283</v>
      </c>
      <c r="B163" s="26" t="s">
        <v>284</v>
      </c>
      <c r="C163" s="44">
        <v>1962573</v>
      </c>
      <c r="D163" s="47">
        <v>0</v>
      </c>
      <c r="E163" s="46">
        <f t="shared" ref="E163:E165" si="8">C163+D163</f>
        <v>1962573</v>
      </c>
    </row>
    <row r="164" spans="1:5" x14ac:dyDescent="0.25">
      <c r="A164" s="27" t="s">
        <v>286</v>
      </c>
      <c r="B164" s="26" t="s">
        <v>287</v>
      </c>
      <c r="C164" s="44">
        <v>1882504</v>
      </c>
      <c r="D164" s="47">
        <v>0</v>
      </c>
      <c r="E164" s="46">
        <f t="shared" si="8"/>
        <v>1882504</v>
      </c>
    </row>
    <row r="165" spans="1:5" ht="26.25" x14ac:dyDescent="0.25">
      <c r="A165" s="31" t="s">
        <v>298</v>
      </c>
      <c r="B165" s="32" t="s">
        <v>299</v>
      </c>
      <c r="C165" s="44">
        <v>0</v>
      </c>
      <c r="D165" s="47">
        <v>0</v>
      </c>
      <c r="E165" s="46">
        <f t="shared" si="8"/>
        <v>0</v>
      </c>
    </row>
    <row r="166" spans="1:5" ht="15" customHeight="1" x14ac:dyDescent="0.25">
      <c r="A166" s="9" t="s">
        <v>288</v>
      </c>
      <c r="B166" s="8"/>
      <c r="C166" s="48">
        <f>C82+C164+C162-C163</f>
        <v>48191871</v>
      </c>
      <c r="D166" s="48">
        <f>D82+D164+D162-D163+D165</f>
        <v>2602765</v>
      </c>
      <c r="E166" s="48">
        <f>E82+E164+E162-E163+E165</f>
        <v>50794636</v>
      </c>
    </row>
    <row r="167" spans="1:5" x14ac:dyDescent="0.25">
      <c r="A167" s="11"/>
      <c r="B167" s="11"/>
      <c r="C167" s="12"/>
      <c r="E167" s="14"/>
    </row>
    <row r="168" spans="1:5" x14ac:dyDescent="0.25">
      <c r="A168" s="11"/>
      <c r="B168" s="11"/>
      <c r="C168" s="12"/>
      <c r="D168" s="12"/>
      <c r="E168" s="12"/>
    </row>
    <row r="169" spans="1:5" x14ac:dyDescent="0.25">
      <c r="A169" s="10"/>
      <c r="B169" s="10"/>
      <c r="C169" s="10"/>
      <c r="E169" s="14"/>
    </row>
    <row r="171" spans="1:5" x14ac:dyDescent="0.25">
      <c r="C171" s="14"/>
      <c r="D171" s="14"/>
      <c r="E171" s="14"/>
    </row>
  </sheetData>
  <mergeCells count="10">
    <mergeCell ref="A6:C6"/>
    <mergeCell ref="A1:E1"/>
    <mergeCell ref="A2:E2"/>
    <mergeCell ref="A3:E3"/>
    <mergeCell ref="A4:E4"/>
    <mergeCell ref="A169:C169"/>
    <mergeCell ref="A166:B166"/>
    <mergeCell ref="A68:C68"/>
    <mergeCell ref="A81:C81"/>
    <mergeCell ref="A161:C161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Jūlija Jurāne</cp:lastModifiedBy>
  <cp:lastPrinted>2022-07-06T12:27:03Z</cp:lastPrinted>
  <dcterms:created xsi:type="dcterms:W3CDTF">2015-06-05T18:17:20Z</dcterms:created>
  <dcterms:modified xsi:type="dcterms:W3CDTF">2022-07-22T06:03:24Z</dcterms:modified>
  <cp:category/>
</cp:coreProperties>
</file>